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7235" windowHeight="12840"/>
  </bookViews>
  <sheets>
    <sheet name="Foaie1" sheetId="1" r:id="rId1"/>
    <sheet name="Foaie2" sheetId="2" r:id="rId2"/>
    <sheet name="Foaie3" sheetId="3" r:id="rId3"/>
  </sheets>
  <calcPr calcId="125725"/>
</workbook>
</file>

<file path=xl/calcChain.xml><?xml version="1.0" encoding="utf-8"?>
<calcChain xmlns="http://schemas.openxmlformats.org/spreadsheetml/2006/main">
  <c r="X17" i="1"/>
  <c r="W17"/>
  <c r="V17"/>
  <c r="T17"/>
  <c r="S17"/>
  <c r="R17"/>
  <c r="M17"/>
  <c r="L17"/>
  <c r="K17"/>
  <c r="J17"/>
  <c r="I17"/>
  <c r="X16"/>
  <c r="W16"/>
  <c r="V16"/>
  <c r="T16"/>
  <c r="S16"/>
  <c r="R16"/>
  <c r="M16"/>
  <c r="L16"/>
  <c r="K16"/>
  <c r="J16"/>
  <c r="I16"/>
  <c r="X15"/>
  <c r="W15"/>
  <c r="V15"/>
  <c r="T15"/>
  <c r="S15"/>
  <c r="R15"/>
  <c r="M15"/>
  <c r="L15"/>
  <c r="K15"/>
  <c r="J15"/>
  <c r="I15"/>
  <c r="X14"/>
  <c r="W14"/>
  <c r="V14"/>
  <c r="T14"/>
  <c r="S14"/>
  <c r="R14"/>
  <c r="M14"/>
  <c r="L14"/>
  <c r="K14"/>
  <c r="J14"/>
  <c r="I14"/>
  <c r="U13"/>
  <c r="X13" s="1"/>
  <c r="Q13"/>
  <c r="T13" s="1"/>
  <c r="M13"/>
  <c r="L13"/>
  <c r="H13"/>
  <c r="J13" s="1"/>
  <c r="G13"/>
  <c r="F13"/>
  <c r="K13" s="1"/>
  <c r="E13"/>
  <c r="D13"/>
  <c r="C13"/>
  <c r="I13" l="1"/>
  <c r="R13"/>
  <c r="S13"/>
  <c r="V13"/>
  <c r="W13"/>
</calcChain>
</file>

<file path=xl/comments1.xml><?xml version="1.0" encoding="utf-8"?>
<comments xmlns="http://schemas.openxmlformats.org/spreadsheetml/2006/main">
  <authors>
    <author>spf</author>
  </authors>
  <commentList>
    <comment ref="L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indice utilizare/zi luna*100</t>
        </r>
      </text>
    </comment>
    <comment ref="M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nr decese/iesiti din (col5 olivia)miscare*100</t>
        </r>
      </text>
    </comment>
    <comment ref="Q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total - cheltuiala centralizata ( dupa ce inregistreaza Olivia)</t>
        </r>
      </text>
    </comment>
    <comment ref="U12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medicamente 20.04.01</t>
        </r>
      </text>
    </comment>
    <comment ref="U13" authorId="0">
      <text>
        <r>
          <rPr>
            <b/>
            <sz val="8"/>
            <color indexed="81"/>
            <rFont val="Tahoma"/>
            <charset val="238"/>
          </rPr>
          <t>spf:</t>
        </r>
        <r>
          <rPr>
            <sz val="8"/>
            <color indexed="81"/>
            <rFont val="Tahoma"/>
            <charset val="238"/>
          </rPr>
          <t xml:space="preserve">
chelt. centralizata</t>
        </r>
      </text>
    </comment>
  </commentList>
</comments>
</file>

<file path=xl/sharedStrings.xml><?xml version="1.0" encoding="utf-8"?>
<sst xmlns="http://schemas.openxmlformats.org/spreadsheetml/2006/main" count="59" uniqueCount="49">
  <si>
    <t>SPITALUL DE PNEUMOFTIZIOLOGIE  FLORESTI</t>
  </si>
  <si>
    <t>JUDETUL  PRAHOVA</t>
  </si>
  <si>
    <t>PRINCIPALII  INDICATORI  IN  ASISTENTA  MEDICALA</t>
  </si>
  <si>
    <t>TRIM II -2014</t>
  </si>
  <si>
    <t>TRIM II</t>
  </si>
  <si>
    <t>lei  RON  cu 2 zecimale</t>
  </si>
  <si>
    <t>Nr.    Crt</t>
  </si>
  <si>
    <t>Denumirea sectiei/ compartimentului</t>
  </si>
  <si>
    <t xml:space="preserve">        NR.PATURI</t>
  </si>
  <si>
    <t xml:space="preserve">       NR. BOLNAVI</t>
  </si>
  <si>
    <t>Om-zile spitalizare (contabile)</t>
  </si>
  <si>
    <t>Indicatori  statistici</t>
  </si>
  <si>
    <t>Total cheltuieli</t>
  </si>
  <si>
    <t>Cheltuieli pentru medicamente</t>
  </si>
  <si>
    <t>Aprobate</t>
  </si>
  <si>
    <t>Mediu</t>
  </si>
  <si>
    <t>Aflati+ Intrati</t>
  </si>
  <si>
    <t>Aflati+   Intrati+   Transferati</t>
  </si>
  <si>
    <t>Decese</t>
  </si>
  <si>
    <t>Indicele de utilizare a paturilor</t>
  </si>
  <si>
    <t>Durata medie de spitalizare</t>
  </si>
  <si>
    <t>Rulajul bolnavilor</t>
  </si>
  <si>
    <t>Rata de ocupare a paturilor       ( % )</t>
  </si>
  <si>
    <t>Rata mortalitatii intraspitalicesti</t>
  </si>
  <si>
    <t>Pentru un pat</t>
  </si>
  <si>
    <t>Pentru un bolnav</t>
  </si>
  <si>
    <t>Pentru o zi spitalizare</t>
  </si>
  <si>
    <t>Cheltuieli pentru medicamente TOTALE</t>
  </si>
  <si>
    <t>9=8/4</t>
  </si>
  <si>
    <t>10=8/6</t>
  </si>
  <si>
    <t>11=6/4</t>
  </si>
  <si>
    <t>15=14/3</t>
  </si>
  <si>
    <t>16=14/5;14/6</t>
  </si>
  <si>
    <t>17=14/8</t>
  </si>
  <si>
    <t>19=18/3</t>
  </si>
  <si>
    <t>20=18/5; 18/6</t>
  </si>
  <si>
    <t>21=18/8</t>
  </si>
  <si>
    <t>TOTAL SPITAL</t>
  </si>
  <si>
    <t>PNEUMOLOGIE I</t>
  </si>
  <si>
    <t>COMPARTIMENT TBC I</t>
  </si>
  <si>
    <t>CRONICI  II</t>
  </si>
  <si>
    <t>COMPARTIMENT TBC II</t>
  </si>
  <si>
    <t>MANAGER,</t>
  </si>
  <si>
    <t>DIRECTOR FINANCIAR CONTABIL,</t>
  </si>
  <si>
    <t>INTOCMIT</t>
  </si>
  <si>
    <t>EC ROSU DENISA ELENA</t>
  </si>
  <si>
    <t>EC TILIMPEA DRAGOS</t>
  </si>
  <si>
    <t>EC. ENACHE ELENA</t>
  </si>
  <si>
    <t>STATISTICIAN FENECHIU OLIVIA</t>
  </si>
</sst>
</file>

<file path=xl/styles.xml><?xml version="1.0" encoding="utf-8"?>
<styleSheet xmlns="http://schemas.openxmlformats.org/spreadsheetml/2006/main">
  <numFmts count="2">
    <numFmt numFmtId="164" formatCode="mmmm\-yy"/>
    <numFmt numFmtId="165" formatCode="#,##0.0"/>
  </numFmts>
  <fonts count="14">
    <font>
      <sz val="11"/>
      <color theme="1"/>
      <name val="Calibri"/>
      <family val="2"/>
      <charset val="238"/>
      <scheme val="minor"/>
    </font>
    <font>
      <sz val="12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8"/>
      <color indexed="81"/>
      <name val="Tahoma"/>
      <charset val="238"/>
    </font>
    <font>
      <sz val="8"/>
      <color indexed="81"/>
      <name val="Tahoma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Border="1"/>
    <xf numFmtId="164" fontId="4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2" fontId="0" fillId="0" borderId="0" xfId="0" applyNumberFormat="1" applyBorder="1"/>
    <xf numFmtId="164" fontId="6" fillId="0" borderId="0" xfId="0" applyNumberFormat="1" applyFont="1" applyBorder="1" applyAlignment="1">
      <alignment horizontal="center"/>
    </xf>
    <xf numFmtId="3" fontId="7" fillId="0" borderId="0" xfId="0" applyNumberFormat="1" applyFont="1" applyBorder="1"/>
    <xf numFmtId="3" fontId="8" fillId="0" borderId="0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/>
    <xf numFmtId="0" fontId="9" fillId="0" borderId="2" xfId="0" applyFont="1" applyBorder="1" applyAlignment="1"/>
    <xf numFmtId="0" fontId="9" fillId="0" borderId="4" xfId="0" applyFont="1" applyBorder="1" applyAlignment="1"/>
    <xf numFmtId="0" fontId="9" fillId="0" borderId="2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" fontId="7" fillId="0" borderId="0" xfId="0" applyNumberFormat="1" applyFont="1"/>
    <xf numFmtId="0" fontId="9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2" fontId="9" fillId="0" borderId="6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0" fontId="10" fillId="0" borderId="6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 wrapText="1"/>
    </xf>
    <xf numFmtId="4" fontId="7" fillId="0" borderId="0" xfId="0" applyNumberFormat="1" applyFont="1" applyAlignment="1">
      <alignment wrapText="1"/>
    </xf>
    <xf numFmtId="0" fontId="8" fillId="0" borderId="6" xfId="0" applyFont="1" applyBorder="1"/>
    <xf numFmtId="0" fontId="10" fillId="0" borderId="6" xfId="0" applyFont="1" applyBorder="1"/>
    <xf numFmtId="3" fontId="8" fillId="2" borderId="6" xfId="0" applyNumberFormat="1" applyFont="1" applyFill="1" applyBorder="1"/>
    <xf numFmtId="4" fontId="8" fillId="2" borderId="6" xfId="0" applyNumberFormat="1" applyFont="1" applyFill="1" applyBorder="1"/>
    <xf numFmtId="4" fontId="8" fillId="3" borderId="6" xfId="0" applyNumberFormat="1" applyFont="1" applyFill="1" applyBorder="1"/>
    <xf numFmtId="0" fontId="8" fillId="0" borderId="0" xfId="0" applyFont="1"/>
    <xf numFmtId="0" fontId="0" fillId="0" borderId="6" xfId="0" applyBorder="1"/>
    <xf numFmtId="4" fontId="3" fillId="0" borderId="6" xfId="0" applyNumberFormat="1" applyFont="1" applyBorder="1"/>
    <xf numFmtId="3" fontId="8" fillId="4" borderId="6" xfId="0" applyNumberFormat="1" applyFont="1" applyFill="1" applyBorder="1"/>
    <xf numFmtId="3" fontId="8" fillId="0" borderId="6" xfId="0" applyNumberFormat="1" applyFont="1" applyBorder="1"/>
    <xf numFmtId="3" fontId="8" fillId="3" borderId="6" xfId="0" applyNumberFormat="1" applyFont="1" applyFill="1" applyBorder="1"/>
    <xf numFmtId="4" fontId="8" fillId="0" borderId="6" xfId="0" applyNumberFormat="1" applyFont="1" applyBorder="1"/>
    <xf numFmtId="165" fontId="8" fillId="0" borderId="6" xfId="0" applyNumberFormat="1" applyFont="1" applyBorder="1"/>
    <xf numFmtId="0" fontId="9" fillId="0" borderId="6" xfId="0" applyFont="1" applyBorder="1"/>
    <xf numFmtId="0" fontId="11" fillId="0" borderId="0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53"/>
  <sheetViews>
    <sheetView tabSelected="1" workbookViewId="0">
      <selection sqref="A1:XFD1048576"/>
    </sheetView>
  </sheetViews>
  <sheetFormatPr defaultRowHeight="15"/>
  <cols>
    <col min="1" max="1" width="2.7109375" customWidth="1"/>
    <col min="2" max="2" width="22.28515625" customWidth="1"/>
    <col min="4" max="4" width="12.42578125" customWidth="1"/>
    <col min="8" max="8" width="11.42578125" customWidth="1"/>
    <col min="12" max="12" width="9.85546875" bestFit="1" customWidth="1"/>
    <col min="14" max="14" width="3" customWidth="1"/>
    <col min="15" max="15" width="5.140625" customWidth="1"/>
    <col min="16" max="16" width="17.5703125" customWidth="1"/>
    <col min="17" max="17" width="15.140625" customWidth="1"/>
    <col min="18" max="18" width="13" customWidth="1"/>
    <col min="19" max="19" width="12.5703125" customWidth="1"/>
    <col min="21" max="21" width="14.28515625" customWidth="1"/>
    <col min="22" max="22" width="10.7109375" customWidth="1"/>
    <col min="257" max="257" width="2.7109375" customWidth="1"/>
    <col min="258" max="258" width="22.28515625" customWidth="1"/>
    <col min="260" max="260" width="12.42578125" customWidth="1"/>
    <col min="264" max="264" width="11.42578125" customWidth="1"/>
    <col min="268" max="268" width="9.85546875" bestFit="1" customWidth="1"/>
    <col min="270" max="270" width="3" customWidth="1"/>
    <col min="271" max="271" width="5.140625" customWidth="1"/>
    <col min="272" max="272" width="17.5703125" customWidth="1"/>
    <col min="273" max="273" width="15.140625" customWidth="1"/>
    <col min="274" max="274" width="13" customWidth="1"/>
    <col min="275" max="275" width="12.5703125" customWidth="1"/>
    <col min="277" max="277" width="14.28515625" customWidth="1"/>
    <col min="278" max="278" width="10.7109375" customWidth="1"/>
    <col min="513" max="513" width="2.7109375" customWidth="1"/>
    <col min="514" max="514" width="22.28515625" customWidth="1"/>
    <col min="516" max="516" width="12.42578125" customWidth="1"/>
    <col min="520" max="520" width="11.42578125" customWidth="1"/>
    <col min="524" max="524" width="9.85546875" bestFit="1" customWidth="1"/>
    <col min="526" max="526" width="3" customWidth="1"/>
    <col min="527" max="527" width="5.140625" customWidth="1"/>
    <col min="528" max="528" width="17.5703125" customWidth="1"/>
    <col min="529" max="529" width="15.140625" customWidth="1"/>
    <col min="530" max="530" width="13" customWidth="1"/>
    <col min="531" max="531" width="12.5703125" customWidth="1"/>
    <col min="533" max="533" width="14.28515625" customWidth="1"/>
    <col min="534" max="534" width="10.7109375" customWidth="1"/>
    <col min="769" max="769" width="2.7109375" customWidth="1"/>
    <col min="770" max="770" width="22.28515625" customWidth="1"/>
    <col min="772" max="772" width="12.42578125" customWidth="1"/>
    <col min="776" max="776" width="11.42578125" customWidth="1"/>
    <col min="780" max="780" width="9.85546875" bestFit="1" customWidth="1"/>
    <col min="782" max="782" width="3" customWidth="1"/>
    <col min="783" max="783" width="5.140625" customWidth="1"/>
    <col min="784" max="784" width="17.5703125" customWidth="1"/>
    <col min="785" max="785" width="15.140625" customWidth="1"/>
    <col min="786" max="786" width="13" customWidth="1"/>
    <col min="787" max="787" width="12.5703125" customWidth="1"/>
    <col min="789" max="789" width="14.28515625" customWidth="1"/>
    <col min="790" max="790" width="10.7109375" customWidth="1"/>
    <col min="1025" max="1025" width="2.7109375" customWidth="1"/>
    <col min="1026" max="1026" width="22.28515625" customWidth="1"/>
    <col min="1028" max="1028" width="12.42578125" customWidth="1"/>
    <col min="1032" max="1032" width="11.42578125" customWidth="1"/>
    <col min="1036" max="1036" width="9.85546875" bestFit="1" customWidth="1"/>
    <col min="1038" max="1038" width="3" customWidth="1"/>
    <col min="1039" max="1039" width="5.140625" customWidth="1"/>
    <col min="1040" max="1040" width="17.5703125" customWidth="1"/>
    <col min="1041" max="1041" width="15.140625" customWidth="1"/>
    <col min="1042" max="1042" width="13" customWidth="1"/>
    <col min="1043" max="1043" width="12.5703125" customWidth="1"/>
    <col min="1045" max="1045" width="14.28515625" customWidth="1"/>
    <col min="1046" max="1046" width="10.7109375" customWidth="1"/>
    <col min="1281" max="1281" width="2.7109375" customWidth="1"/>
    <col min="1282" max="1282" width="22.28515625" customWidth="1"/>
    <col min="1284" max="1284" width="12.42578125" customWidth="1"/>
    <col min="1288" max="1288" width="11.42578125" customWidth="1"/>
    <col min="1292" max="1292" width="9.85546875" bestFit="1" customWidth="1"/>
    <col min="1294" max="1294" width="3" customWidth="1"/>
    <col min="1295" max="1295" width="5.140625" customWidth="1"/>
    <col min="1296" max="1296" width="17.5703125" customWidth="1"/>
    <col min="1297" max="1297" width="15.140625" customWidth="1"/>
    <col min="1298" max="1298" width="13" customWidth="1"/>
    <col min="1299" max="1299" width="12.5703125" customWidth="1"/>
    <col min="1301" max="1301" width="14.28515625" customWidth="1"/>
    <col min="1302" max="1302" width="10.7109375" customWidth="1"/>
    <col min="1537" max="1537" width="2.7109375" customWidth="1"/>
    <col min="1538" max="1538" width="22.28515625" customWidth="1"/>
    <col min="1540" max="1540" width="12.42578125" customWidth="1"/>
    <col min="1544" max="1544" width="11.42578125" customWidth="1"/>
    <col min="1548" max="1548" width="9.85546875" bestFit="1" customWidth="1"/>
    <col min="1550" max="1550" width="3" customWidth="1"/>
    <col min="1551" max="1551" width="5.140625" customWidth="1"/>
    <col min="1552" max="1552" width="17.5703125" customWidth="1"/>
    <col min="1553" max="1553" width="15.140625" customWidth="1"/>
    <col min="1554" max="1554" width="13" customWidth="1"/>
    <col min="1555" max="1555" width="12.5703125" customWidth="1"/>
    <col min="1557" max="1557" width="14.28515625" customWidth="1"/>
    <col min="1558" max="1558" width="10.7109375" customWidth="1"/>
    <col min="1793" max="1793" width="2.7109375" customWidth="1"/>
    <col min="1794" max="1794" width="22.28515625" customWidth="1"/>
    <col min="1796" max="1796" width="12.42578125" customWidth="1"/>
    <col min="1800" max="1800" width="11.42578125" customWidth="1"/>
    <col min="1804" max="1804" width="9.85546875" bestFit="1" customWidth="1"/>
    <col min="1806" max="1806" width="3" customWidth="1"/>
    <col min="1807" max="1807" width="5.140625" customWidth="1"/>
    <col min="1808" max="1808" width="17.5703125" customWidth="1"/>
    <col min="1809" max="1809" width="15.140625" customWidth="1"/>
    <col min="1810" max="1810" width="13" customWidth="1"/>
    <col min="1811" max="1811" width="12.5703125" customWidth="1"/>
    <col min="1813" max="1813" width="14.28515625" customWidth="1"/>
    <col min="1814" max="1814" width="10.7109375" customWidth="1"/>
    <col min="2049" max="2049" width="2.7109375" customWidth="1"/>
    <col min="2050" max="2050" width="22.28515625" customWidth="1"/>
    <col min="2052" max="2052" width="12.42578125" customWidth="1"/>
    <col min="2056" max="2056" width="11.42578125" customWidth="1"/>
    <col min="2060" max="2060" width="9.85546875" bestFit="1" customWidth="1"/>
    <col min="2062" max="2062" width="3" customWidth="1"/>
    <col min="2063" max="2063" width="5.140625" customWidth="1"/>
    <col min="2064" max="2064" width="17.5703125" customWidth="1"/>
    <col min="2065" max="2065" width="15.140625" customWidth="1"/>
    <col min="2066" max="2066" width="13" customWidth="1"/>
    <col min="2067" max="2067" width="12.5703125" customWidth="1"/>
    <col min="2069" max="2069" width="14.28515625" customWidth="1"/>
    <col min="2070" max="2070" width="10.7109375" customWidth="1"/>
    <col min="2305" max="2305" width="2.7109375" customWidth="1"/>
    <col min="2306" max="2306" width="22.28515625" customWidth="1"/>
    <col min="2308" max="2308" width="12.42578125" customWidth="1"/>
    <col min="2312" max="2312" width="11.42578125" customWidth="1"/>
    <col min="2316" max="2316" width="9.85546875" bestFit="1" customWidth="1"/>
    <col min="2318" max="2318" width="3" customWidth="1"/>
    <col min="2319" max="2319" width="5.140625" customWidth="1"/>
    <col min="2320" max="2320" width="17.5703125" customWidth="1"/>
    <col min="2321" max="2321" width="15.140625" customWidth="1"/>
    <col min="2322" max="2322" width="13" customWidth="1"/>
    <col min="2323" max="2323" width="12.5703125" customWidth="1"/>
    <col min="2325" max="2325" width="14.28515625" customWidth="1"/>
    <col min="2326" max="2326" width="10.7109375" customWidth="1"/>
    <col min="2561" max="2561" width="2.7109375" customWidth="1"/>
    <col min="2562" max="2562" width="22.28515625" customWidth="1"/>
    <col min="2564" max="2564" width="12.42578125" customWidth="1"/>
    <col min="2568" max="2568" width="11.42578125" customWidth="1"/>
    <col min="2572" max="2572" width="9.85546875" bestFit="1" customWidth="1"/>
    <col min="2574" max="2574" width="3" customWidth="1"/>
    <col min="2575" max="2575" width="5.140625" customWidth="1"/>
    <col min="2576" max="2576" width="17.5703125" customWidth="1"/>
    <col min="2577" max="2577" width="15.140625" customWidth="1"/>
    <col min="2578" max="2578" width="13" customWidth="1"/>
    <col min="2579" max="2579" width="12.5703125" customWidth="1"/>
    <col min="2581" max="2581" width="14.28515625" customWidth="1"/>
    <col min="2582" max="2582" width="10.7109375" customWidth="1"/>
    <col min="2817" max="2817" width="2.7109375" customWidth="1"/>
    <col min="2818" max="2818" width="22.28515625" customWidth="1"/>
    <col min="2820" max="2820" width="12.42578125" customWidth="1"/>
    <col min="2824" max="2824" width="11.42578125" customWidth="1"/>
    <col min="2828" max="2828" width="9.85546875" bestFit="1" customWidth="1"/>
    <col min="2830" max="2830" width="3" customWidth="1"/>
    <col min="2831" max="2831" width="5.140625" customWidth="1"/>
    <col min="2832" max="2832" width="17.5703125" customWidth="1"/>
    <col min="2833" max="2833" width="15.140625" customWidth="1"/>
    <col min="2834" max="2834" width="13" customWidth="1"/>
    <col min="2835" max="2835" width="12.5703125" customWidth="1"/>
    <col min="2837" max="2837" width="14.28515625" customWidth="1"/>
    <col min="2838" max="2838" width="10.7109375" customWidth="1"/>
    <col min="3073" max="3073" width="2.7109375" customWidth="1"/>
    <col min="3074" max="3074" width="22.28515625" customWidth="1"/>
    <col min="3076" max="3076" width="12.42578125" customWidth="1"/>
    <col min="3080" max="3080" width="11.42578125" customWidth="1"/>
    <col min="3084" max="3084" width="9.85546875" bestFit="1" customWidth="1"/>
    <col min="3086" max="3086" width="3" customWidth="1"/>
    <col min="3087" max="3087" width="5.140625" customWidth="1"/>
    <col min="3088" max="3088" width="17.5703125" customWidth="1"/>
    <col min="3089" max="3089" width="15.140625" customWidth="1"/>
    <col min="3090" max="3090" width="13" customWidth="1"/>
    <col min="3091" max="3091" width="12.5703125" customWidth="1"/>
    <col min="3093" max="3093" width="14.28515625" customWidth="1"/>
    <col min="3094" max="3094" width="10.7109375" customWidth="1"/>
    <col min="3329" max="3329" width="2.7109375" customWidth="1"/>
    <col min="3330" max="3330" width="22.28515625" customWidth="1"/>
    <col min="3332" max="3332" width="12.42578125" customWidth="1"/>
    <col min="3336" max="3336" width="11.42578125" customWidth="1"/>
    <col min="3340" max="3340" width="9.85546875" bestFit="1" customWidth="1"/>
    <col min="3342" max="3342" width="3" customWidth="1"/>
    <col min="3343" max="3343" width="5.140625" customWidth="1"/>
    <col min="3344" max="3344" width="17.5703125" customWidth="1"/>
    <col min="3345" max="3345" width="15.140625" customWidth="1"/>
    <col min="3346" max="3346" width="13" customWidth="1"/>
    <col min="3347" max="3347" width="12.5703125" customWidth="1"/>
    <col min="3349" max="3349" width="14.28515625" customWidth="1"/>
    <col min="3350" max="3350" width="10.7109375" customWidth="1"/>
    <col min="3585" max="3585" width="2.7109375" customWidth="1"/>
    <col min="3586" max="3586" width="22.28515625" customWidth="1"/>
    <col min="3588" max="3588" width="12.42578125" customWidth="1"/>
    <col min="3592" max="3592" width="11.42578125" customWidth="1"/>
    <col min="3596" max="3596" width="9.85546875" bestFit="1" customWidth="1"/>
    <col min="3598" max="3598" width="3" customWidth="1"/>
    <col min="3599" max="3599" width="5.140625" customWidth="1"/>
    <col min="3600" max="3600" width="17.5703125" customWidth="1"/>
    <col min="3601" max="3601" width="15.140625" customWidth="1"/>
    <col min="3602" max="3602" width="13" customWidth="1"/>
    <col min="3603" max="3603" width="12.5703125" customWidth="1"/>
    <col min="3605" max="3605" width="14.28515625" customWidth="1"/>
    <col min="3606" max="3606" width="10.7109375" customWidth="1"/>
    <col min="3841" max="3841" width="2.7109375" customWidth="1"/>
    <col min="3842" max="3842" width="22.28515625" customWidth="1"/>
    <col min="3844" max="3844" width="12.42578125" customWidth="1"/>
    <col min="3848" max="3848" width="11.42578125" customWidth="1"/>
    <col min="3852" max="3852" width="9.85546875" bestFit="1" customWidth="1"/>
    <col min="3854" max="3854" width="3" customWidth="1"/>
    <col min="3855" max="3855" width="5.140625" customWidth="1"/>
    <col min="3856" max="3856" width="17.5703125" customWidth="1"/>
    <col min="3857" max="3857" width="15.140625" customWidth="1"/>
    <col min="3858" max="3858" width="13" customWidth="1"/>
    <col min="3859" max="3859" width="12.5703125" customWidth="1"/>
    <col min="3861" max="3861" width="14.28515625" customWidth="1"/>
    <col min="3862" max="3862" width="10.7109375" customWidth="1"/>
    <col min="4097" max="4097" width="2.7109375" customWidth="1"/>
    <col min="4098" max="4098" width="22.28515625" customWidth="1"/>
    <col min="4100" max="4100" width="12.42578125" customWidth="1"/>
    <col min="4104" max="4104" width="11.42578125" customWidth="1"/>
    <col min="4108" max="4108" width="9.85546875" bestFit="1" customWidth="1"/>
    <col min="4110" max="4110" width="3" customWidth="1"/>
    <col min="4111" max="4111" width="5.140625" customWidth="1"/>
    <col min="4112" max="4112" width="17.5703125" customWidth="1"/>
    <col min="4113" max="4113" width="15.140625" customWidth="1"/>
    <col min="4114" max="4114" width="13" customWidth="1"/>
    <col min="4115" max="4115" width="12.5703125" customWidth="1"/>
    <col min="4117" max="4117" width="14.28515625" customWidth="1"/>
    <col min="4118" max="4118" width="10.7109375" customWidth="1"/>
    <col min="4353" max="4353" width="2.7109375" customWidth="1"/>
    <col min="4354" max="4354" width="22.28515625" customWidth="1"/>
    <col min="4356" max="4356" width="12.42578125" customWidth="1"/>
    <col min="4360" max="4360" width="11.42578125" customWidth="1"/>
    <col min="4364" max="4364" width="9.85546875" bestFit="1" customWidth="1"/>
    <col min="4366" max="4366" width="3" customWidth="1"/>
    <col min="4367" max="4367" width="5.140625" customWidth="1"/>
    <col min="4368" max="4368" width="17.5703125" customWidth="1"/>
    <col min="4369" max="4369" width="15.140625" customWidth="1"/>
    <col min="4370" max="4370" width="13" customWidth="1"/>
    <col min="4371" max="4371" width="12.5703125" customWidth="1"/>
    <col min="4373" max="4373" width="14.28515625" customWidth="1"/>
    <col min="4374" max="4374" width="10.7109375" customWidth="1"/>
    <col min="4609" max="4609" width="2.7109375" customWidth="1"/>
    <col min="4610" max="4610" width="22.28515625" customWidth="1"/>
    <col min="4612" max="4612" width="12.42578125" customWidth="1"/>
    <col min="4616" max="4616" width="11.42578125" customWidth="1"/>
    <col min="4620" max="4620" width="9.85546875" bestFit="1" customWidth="1"/>
    <col min="4622" max="4622" width="3" customWidth="1"/>
    <col min="4623" max="4623" width="5.140625" customWidth="1"/>
    <col min="4624" max="4624" width="17.5703125" customWidth="1"/>
    <col min="4625" max="4625" width="15.140625" customWidth="1"/>
    <col min="4626" max="4626" width="13" customWidth="1"/>
    <col min="4627" max="4627" width="12.5703125" customWidth="1"/>
    <col min="4629" max="4629" width="14.28515625" customWidth="1"/>
    <col min="4630" max="4630" width="10.7109375" customWidth="1"/>
    <col min="4865" max="4865" width="2.7109375" customWidth="1"/>
    <col min="4866" max="4866" width="22.28515625" customWidth="1"/>
    <col min="4868" max="4868" width="12.42578125" customWidth="1"/>
    <col min="4872" max="4872" width="11.42578125" customWidth="1"/>
    <col min="4876" max="4876" width="9.85546875" bestFit="1" customWidth="1"/>
    <col min="4878" max="4878" width="3" customWidth="1"/>
    <col min="4879" max="4879" width="5.140625" customWidth="1"/>
    <col min="4880" max="4880" width="17.5703125" customWidth="1"/>
    <col min="4881" max="4881" width="15.140625" customWidth="1"/>
    <col min="4882" max="4882" width="13" customWidth="1"/>
    <col min="4883" max="4883" width="12.5703125" customWidth="1"/>
    <col min="4885" max="4885" width="14.28515625" customWidth="1"/>
    <col min="4886" max="4886" width="10.7109375" customWidth="1"/>
    <col min="5121" max="5121" width="2.7109375" customWidth="1"/>
    <col min="5122" max="5122" width="22.28515625" customWidth="1"/>
    <col min="5124" max="5124" width="12.42578125" customWidth="1"/>
    <col min="5128" max="5128" width="11.42578125" customWidth="1"/>
    <col min="5132" max="5132" width="9.85546875" bestFit="1" customWidth="1"/>
    <col min="5134" max="5134" width="3" customWidth="1"/>
    <col min="5135" max="5135" width="5.140625" customWidth="1"/>
    <col min="5136" max="5136" width="17.5703125" customWidth="1"/>
    <col min="5137" max="5137" width="15.140625" customWidth="1"/>
    <col min="5138" max="5138" width="13" customWidth="1"/>
    <col min="5139" max="5139" width="12.5703125" customWidth="1"/>
    <col min="5141" max="5141" width="14.28515625" customWidth="1"/>
    <col min="5142" max="5142" width="10.7109375" customWidth="1"/>
    <col min="5377" max="5377" width="2.7109375" customWidth="1"/>
    <col min="5378" max="5378" width="22.28515625" customWidth="1"/>
    <col min="5380" max="5380" width="12.42578125" customWidth="1"/>
    <col min="5384" max="5384" width="11.42578125" customWidth="1"/>
    <col min="5388" max="5388" width="9.85546875" bestFit="1" customWidth="1"/>
    <col min="5390" max="5390" width="3" customWidth="1"/>
    <col min="5391" max="5391" width="5.140625" customWidth="1"/>
    <col min="5392" max="5392" width="17.5703125" customWidth="1"/>
    <col min="5393" max="5393" width="15.140625" customWidth="1"/>
    <col min="5394" max="5394" width="13" customWidth="1"/>
    <col min="5395" max="5395" width="12.5703125" customWidth="1"/>
    <col min="5397" max="5397" width="14.28515625" customWidth="1"/>
    <col min="5398" max="5398" width="10.7109375" customWidth="1"/>
    <col min="5633" max="5633" width="2.7109375" customWidth="1"/>
    <col min="5634" max="5634" width="22.28515625" customWidth="1"/>
    <col min="5636" max="5636" width="12.42578125" customWidth="1"/>
    <col min="5640" max="5640" width="11.42578125" customWidth="1"/>
    <col min="5644" max="5644" width="9.85546875" bestFit="1" customWidth="1"/>
    <col min="5646" max="5646" width="3" customWidth="1"/>
    <col min="5647" max="5647" width="5.140625" customWidth="1"/>
    <col min="5648" max="5648" width="17.5703125" customWidth="1"/>
    <col min="5649" max="5649" width="15.140625" customWidth="1"/>
    <col min="5650" max="5650" width="13" customWidth="1"/>
    <col min="5651" max="5651" width="12.5703125" customWidth="1"/>
    <col min="5653" max="5653" width="14.28515625" customWidth="1"/>
    <col min="5654" max="5654" width="10.7109375" customWidth="1"/>
    <col min="5889" max="5889" width="2.7109375" customWidth="1"/>
    <col min="5890" max="5890" width="22.28515625" customWidth="1"/>
    <col min="5892" max="5892" width="12.42578125" customWidth="1"/>
    <col min="5896" max="5896" width="11.42578125" customWidth="1"/>
    <col min="5900" max="5900" width="9.85546875" bestFit="1" customWidth="1"/>
    <col min="5902" max="5902" width="3" customWidth="1"/>
    <col min="5903" max="5903" width="5.140625" customWidth="1"/>
    <col min="5904" max="5904" width="17.5703125" customWidth="1"/>
    <col min="5905" max="5905" width="15.140625" customWidth="1"/>
    <col min="5906" max="5906" width="13" customWidth="1"/>
    <col min="5907" max="5907" width="12.5703125" customWidth="1"/>
    <col min="5909" max="5909" width="14.28515625" customWidth="1"/>
    <col min="5910" max="5910" width="10.7109375" customWidth="1"/>
    <col min="6145" max="6145" width="2.7109375" customWidth="1"/>
    <col min="6146" max="6146" width="22.28515625" customWidth="1"/>
    <col min="6148" max="6148" width="12.42578125" customWidth="1"/>
    <col min="6152" max="6152" width="11.42578125" customWidth="1"/>
    <col min="6156" max="6156" width="9.85546875" bestFit="1" customWidth="1"/>
    <col min="6158" max="6158" width="3" customWidth="1"/>
    <col min="6159" max="6159" width="5.140625" customWidth="1"/>
    <col min="6160" max="6160" width="17.5703125" customWidth="1"/>
    <col min="6161" max="6161" width="15.140625" customWidth="1"/>
    <col min="6162" max="6162" width="13" customWidth="1"/>
    <col min="6163" max="6163" width="12.5703125" customWidth="1"/>
    <col min="6165" max="6165" width="14.28515625" customWidth="1"/>
    <col min="6166" max="6166" width="10.7109375" customWidth="1"/>
    <col min="6401" max="6401" width="2.7109375" customWidth="1"/>
    <col min="6402" max="6402" width="22.28515625" customWidth="1"/>
    <col min="6404" max="6404" width="12.42578125" customWidth="1"/>
    <col min="6408" max="6408" width="11.42578125" customWidth="1"/>
    <col min="6412" max="6412" width="9.85546875" bestFit="1" customWidth="1"/>
    <col min="6414" max="6414" width="3" customWidth="1"/>
    <col min="6415" max="6415" width="5.140625" customWidth="1"/>
    <col min="6416" max="6416" width="17.5703125" customWidth="1"/>
    <col min="6417" max="6417" width="15.140625" customWidth="1"/>
    <col min="6418" max="6418" width="13" customWidth="1"/>
    <col min="6419" max="6419" width="12.5703125" customWidth="1"/>
    <col min="6421" max="6421" width="14.28515625" customWidth="1"/>
    <col min="6422" max="6422" width="10.7109375" customWidth="1"/>
    <col min="6657" max="6657" width="2.7109375" customWidth="1"/>
    <col min="6658" max="6658" width="22.28515625" customWidth="1"/>
    <col min="6660" max="6660" width="12.42578125" customWidth="1"/>
    <col min="6664" max="6664" width="11.42578125" customWidth="1"/>
    <col min="6668" max="6668" width="9.85546875" bestFit="1" customWidth="1"/>
    <col min="6670" max="6670" width="3" customWidth="1"/>
    <col min="6671" max="6671" width="5.140625" customWidth="1"/>
    <col min="6672" max="6672" width="17.5703125" customWidth="1"/>
    <col min="6673" max="6673" width="15.140625" customWidth="1"/>
    <col min="6674" max="6674" width="13" customWidth="1"/>
    <col min="6675" max="6675" width="12.5703125" customWidth="1"/>
    <col min="6677" max="6677" width="14.28515625" customWidth="1"/>
    <col min="6678" max="6678" width="10.7109375" customWidth="1"/>
    <col min="6913" max="6913" width="2.7109375" customWidth="1"/>
    <col min="6914" max="6914" width="22.28515625" customWidth="1"/>
    <col min="6916" max="6916" width="12.42578125" customWidth="1"/>
    <col min="6920" max="6920" width="11.42578125" customWidth="1"/>
    <col min="6924" max="6924" width="9.85546875" bestFit="1" customWidth="1"/>
    <col min="6926" max="6926" width="3" customWidth="1"/>
    <col min="6927" max="6927" width="5.140625" customWidth="1"/>
    <col min="6928" max="6928" width="17.5703125" customWidth="1"/>
    <col min="6929" max="6929" width="15.140625" customWidth="1"/>
    <col min="6930" max="6930" width="13" customWidth="1"/>
    <col min="6931" max="6931" width="12.5703125" customWidth="1"/>
    <col min="6933" max="6933" width="14.28515625" customWidth="1"/>
    <col min="6934" max="6934" width="10.7109375" customWidth="1"/>
    <col min="7169" max="7169" width="2.7109375" customWidth="1"/>
    <col min="7170" max="7170" width="22.28515625" customWidth="1"/>
    <col min="7172" max="7172" width="12.42578125" customWidth="1"/>
    <col min="7176" max="7176" width="11.42578125" customWidth="1"/>
    <col min="7180" max="7180" width="9.85546875" bestFit="1" customWidth="1"/>
    <col min="7182" max="7182" width="3" customWidth="1"/>
    <col min="7183" max="7183" width="5.140625" customWidth="1"/>
    <col min="7184" max="7184" width="17.5703125" customWidth="1"/>
    <col min="7185" max="7185" width="15.140625" customWidth="1"/>
    <col min="7186" max="7186" width="13" customWidth="1"/>
    <col min="7187" max="7187" width="12.5703125" customWidth="1"/>
    <col min="7189" max="7189" width="14.28515625" customWidth="1"/>
    <col min="7190" max="7190" width="10.7109375" customWidth="1"/>
    <col min="7425" max="7425" width="2.7109375" customWidth="1"/>
    <col min="7426" max="7426" width="22.28515625" customWidth="1"/>
    <col min="7428" max="7428" width="12.42578125" customWidth="1"/>
    <col min="7432" max="7432" width="11.42578125" customWidth="1"/>
    <col min="7436" max="7436" width="9.85546875" bestFit="1" customWidth="1"/>
    <col min="7438" max="7438" width="3" customWidth="1"/>
    <col min="7439" max="7439" width="5.140625" customWidth="1"/>
    <col min="7440" max="7440" width="17.5703125" customWidth="1"/>
    <col min="7441" max="7441" width="15.140625" customWidth="1"/>
    <col min="7442" max="7442" width="13" customWidth="1"/>
    <col min="7443" max="7443" width="12.5703125" customWidth="1"/>
    <col min="7445" max="7445" width="14.28515625" customWidth="1"/>
    <col min="7446" max="7446" width="10.7109375" customWidth="1"/>
    <col min="7681" max="7681" width="2.7109375" customWidth="1"/>
    <col min="7682" max="7682" width="22.28515625" customWidth="1"/>
    <col min="7684" max="7684" width="12.42578125" customWidth="1"/>
    <col min="7688" max="7688" width="11.42578125" customWidth="1"/>
    <col min="7692" max="7692" width="9.85546875" bestFit="1" customWidth="1"/>
    <col min="7694" max="7694" width="3" customWidth="1"/>
    <col min="7695" max="7695" width="5.140625" customWidth="1"/>
    <col min="7696" max="7696" width="17.5703125" customWidth="1"/>
    <col min="7697" max="7697" width="15.140625" customWidth="1"/>
    <col min="7698" max="7698" width="13" customWidth="1"/>
    <col min="7699" max="7699" width="12.5703125" customWidth="1"/>
    <col min="7701" max="7701" width="14.28515625" customWidth="1"/>
    <col min="7702" max="7702" width="10.7109375" customWidth="1"/>
    <col min="7937" max="7937" width="2.7109375" customWidth="1"/>
    <col min="7938" max="7938" width="22.28515625" customWidth="1"/>
    <col min="7940" max="7940" width="12.42578125" customWidth="1"/>
    <col min="7944" max="7944" width="11.42578125" customWidth="1"/>
    <col min="7948" max="7948" width="9.85546875" bestFit="1" customWidth="1"/>
    <col min="7950" max="7950" width="3" customWidth="1"/>
    <col min="7951" max="7951" width="5.140625" customWidth="1"/>
    <col min="7952" max="7952" width="17.5703125" customWidth="1"/>
    <col min="7953" max="7953" width="15.140625" customWidth="1"/>
    <col min="7954" max="7954" width="13" customWidth="1"/>
    <col min="7955" max="7955" width="12.5703125" customWidth="1"/>
    <col min="7957" max="7957" width="14.28515625" customWidth="1"/>
    <col min="7958" max="7958" width="10.7109375" customWidth="1"/>
    <col min="8193" max="8193" width="2.7109375" customWidth="1"/>
    <col min="8194" max="8194" width="22.28515625" customWidth="1"/>
    <col min="8196" max="8196" width="12.42578125" customWidth="1"/>
    <col min="8200" max="8200" width="11.42578125" customWidth="1"/>
    <col min="8204" max="8204" width="9.85546875" bestFit="1" customWidth="1"/>
    <col min="8206" max="8206" width="3" customWidth="1"/>
    <col min="8207" max="8207" width="5.140625" customWidth="1"/>
    <col min="8208" max="8208" width="17.5703125" customWidth="1"/>
    <col min="8209" max="8209" width="15.140625" customWidth="1"/>
    <col min="8210" max="8210" width="13" customWidth="1"/>
    <col min="8211" max="8211" width="12.5703125" customWidth="1"/>
    <col min="8213" max="8213" width="14.28515625" customWidth="1"/>
    <col min="8214" max="8214" width="10.7109375" customWidth="1"/>
    <col min="8449" max="8449" width="2.7109375" customWidth="1"/>
    <col min="8450" max="8450" width="22.28515625" customWidth="1"/>
    <col min="8452" max="8452" width="12.42578125" customWidth="1"/>
    <col min="8456" max="8456" width="11.42578125" customWidth="1"/>
    <col min="8460" max="8460" width="9.85546875" bestFit="1" customWidth="1"/>
    <col min="8462" max="8462" width="3" customWidth="1"/>
    <col min="8463" max="8463" width="5.140625" customWidth="1"/>
    <col min="8464" max="8464" width="17.5703125" customWidth="1"/>
    <col min="8465" max="8465" width="15.140625" customWidth="1"/>
    <col min="8466" max="8466" width="13" customWidth="1"/>
    <col min="8467" max="8467" width="12.5703125" customWidth="1"/>
    <col min="8469" max="8469" width="14.28515625" customWidth="1"/>
    <col min="8470" max="8470" width="10.7109375" customWidth="1"/>
    <col min="8705" max="8705" width="2.7109375" customWidth="1"/>
    <col min="8706" max="8706" width="22.28515625" customWidth="1"/>
    <col min="8708" max="8708" width="12.42578125" customWidth="1"/>
    <col min="8712" max="8712" width="11.42578125" customWidth="1"/>
    <col min="8716" max="8716" width="9.85546875" bestFit="1" customWidth="1"/>
    <col min="8718" max="8718" width="3" customWidth="1"/>
    <col min="8719" max="8719" width="5.140625" customWidth="1"/>
    <col min="8720" max="8720" width="17.5703125" customWidth="1"/>
    <col min="8721" max="8721" width="15.140625" customWidth="1"/>
    <col min="8722" max="8722" width="13" customWidth="1"/>
    <col min="8723" max="8723" width="12.5703125" customWidth="1"/>
    <col min="8725" max="8725" width="14.28515625" customWidth="1"/>
    <col min="8726" max="8726" width="10.7109375" customWidth="1"/>
    <col min="8961" max="8961" width="2.7109375" customWidth="1"/>
    <col min="8962" max="8962" width="22.28515625" customWidth="1"/>
    <col min="8964" max="8964" width="12.42578125" customWidth="1"/>
    <col min="8968" max="8968" width="11.42578125" customWidth="1"/>
    <col min="8972" max="8972" width="9.85546875" bestFit="1" customWidth="1"/>
    <col min="8974" max="8974" width="3" customWidth="1"/>
    <col min="8975" max="8975" width="5.140625" customWidth="1"/>
    <col min="8976" max="8976" width="17.5703125" customWidth="1"/>
    <col min="8977" max="8977" width="15.140625" customWidth="1"/>
    <col min="8978" max="8978" width="13" customWidth="1"/>
    <col min="8979" max="8979" width="12.5703125" customWidth="1"/>
    <col min="8981" max="8981" width="14.28515625" customWidth="1"/>
    <col min="8982" max="8982" width="10.7109375" customWidth="1"/>
    <col min="9217" max="9217" width="2.7109375" customWidth="1"/>
    <col min="9218" max="9218" width="22.28515625" customWidth="1"/>
    <col min="9220" max="9220" width="12.42578125" customWidth="1"/>
    <col min="9224" max="9224" width="11.42578125" customWidth="1"/>
    <col min="9228" max="9228" width="9.85546875" bestFit="1" customWidth="1"/>
    <col min="9230" max="9230" width="3" customWidth="1"/>
    <col min="9231" max="9231" width="5.140625" customWidth="1"/>
    <col min="9232" max="9232" width="17.5703125" customWidth="1"/>
    <col min="9233" max="9233" width="15.140625" customWidth="1"/>
    <col min="9234" max="9234" width="13" customWidth="1"/>
    <col min="9235" max="9235" width="12.5703125" customWidth="1"/>
    <col min="9237" max="9237" width="14.28515625" customWidth="1"/>
    <col min="9238" max="9238" width="10.7109375" customWidth="1"/>
    <col min="9473" max="9473" width="2.7109375" customWidth="1"/>
    <col min="9474" max="9474" width="22.28515625" customWidth="1"/>
    <col min="9476" max="9476" width="12.42578125" customWidth="1"/>
    <col min="9480" max="9480" width="11.42578125" customWidth="1"/>
    <col min="9484" max="9484" width="9.85546875" bestFit="1" customWidth="1"/>
    <col min="9486" max="9486" width="3" customWidth="1"/>
    <col min="9487" max="9487" width="5.140625" customWidth="1"/>
    <col min="9488" max="9488" width="17.5703125" customWidth="1"/>
    <col min="9489" max="9489" width="15.140625" customWidth="1"/>
    <col min="9490" max="9490" width="13" customWidth="1"/>
    <col min="9491" max="9491" width="12.5703125" customWidth="1"/>
    <col min="9493" max="9493" width="14.28515625" customWidth="1"/>
    <col min="9494" max="9494" width="10.7109375" customWidth="1"/>
    <col min="9729" max="9729" width="2.7109375" customWidth="1"/>
    <col min="9730" max="9730" width="22.28515625" customWidth="1"/>
    <col min="9732" max="9732" width="12.42578125" customWidth="1"/>
    <col min="9736" max="9736" width="11.42578125" customWidth="1"/>
    <col min="9740" max="9740" width="9.85546875" bestFit="1" customWidth="1"/>
    <col min="9742" max="9742" width="3" customWidth="1"/>
    <col min="9743" max="9743" width="5.140625" customWidth="1"/>
    <col min="9744" max="9744" width="17.5703125" customWidth="1"/>
    <col min="9745" max="9745" width="15.140625" customWidth="1"/>
    <col min="9746" max="9746" width="13" customWidth="1"/>
    <col min="9747" max="9747" width="12.5703125" customWidth="1"/>
    <col min="9749" max="9749" width="14.28515625" customWidth="1"/>
    <col min="9750" max="9750" width="10.7109375" customWidth="1"/>
    <col min="9985" max="9985" width="2.7109375" customWidth="1"/>
    <col min="9986" max="9986" width="22.28515625" customWidth="1"/>
    <col min="9988" max="9988" width="12.42578125" customWidth="1"/>
    <col min="9992" max="9992" width="11.42578125" customWidth="1"/>
    <col min="9996" max="9996" width="9.85546875" bestFit="1" customWidth="1"/>
    <col min="9998" max="9998" width="3" customWidth="1"/>
    <col min="9999" max="9999" width="5.140625" customWidth="1"/>
    <col min="10000" max="10000" width="17.5703125" customWidth="1"/>
    <col min="10001" max="10001" width="15.140625" customWidth="1"/>
    <col min="10002" max="10002" width="13" customWidth="1"/>
    <col min="10003" max="10003" width="12.5703125" customWidth="1"/>
    <col min="10005" max="10005" width="14.28515625" customWidth="1"/>
    <col min="10006" max="10006" width="10.7109375" customWidth="1"/>
    <col min="10241" max="10241" width="2.7109375" customWidth="1"/>
    <col min="10242" max="10242" width="22.28515625" customWidth="1"/>
    <col min="10244" max="10244" width="12.42578125" customWidth="1"/>
    <col min="10248" max="10248" width="11.42578125" customWidth="1"/>
    <col min="10252" max="10252" width="9.85546875" bestFit="1" customWidth="1"/>
    <col min="10254" max="10254" width="3" customWidth="1"/>
    <col min="10255" max="10255" width="5.140625" customWidth="1"/>
    <col min="10256" max="10256" width="17.5703125" customWidth="1"/>
    <col min="10257" max="10257" width="15.140625" customWidth="1"/>
    <col min="10258" max="10258" width="13" customWidth="1"/>
    <col min="10259" max="10259" width="12.5703125" customWidth="1"/>
    <col min="10261" max="10261" width="14.28515625" customWidth="1"/>
    <col min="10262" max="10262" width="10.7109375" customWidth="1"/>
    <col min="10497" max="10497" width="2.7109375" customWidth="1"/>
    <col min="10498" max="10498" width="22.28515625" customWidth="1"/>
    <col min="10500" max="10500" width="12.42578125" customWidth="1"/>
    <col min="10504" max="10504" width="11.42578125" customWidth="1"/>
    <col min="10508" max="10508" width="9.85546875" bestFit="1" customWidth="1"/>
    <col min="10510" max="10510" width="3" customWidth="1"/>
    <col min="10511" max="10511" width="5.140625" customWidth="1"/>
    <col min="10512" max="10512" width="17.5703125" customWidth="1"/>
    <col min="10513" max="10513" width="15.140625" customWidth="1"/>
    <col min="10514" max="10514" width="13" customWidth="1"/>
    <col min="10515" max="10515" width="12.5703125" customWidth="1"/>
    <col min="10517" max="10517" width="14.28515625" customWidth="1"/>
    <col min="10518" max="10518" width="10.7109375" customWidth="1"/>
    <col min="10753" max="10753" width="2.7109375" customWidth="1"/>
    <col min="10754" max="10754" width="22.28515625" customWidth="1"/>
    <col min="10756" max="10756" width="12.42578125" customWidth="1"/>
    <col min="10760" max="10760" width="11.42578125" customWidth="1"/>
    <col min="10764" max="10764" width="9.85546875" bestFit="1" customWidth="1"/>
    <col min="10766" max="10766" width="3" customWidth="1"/>
    <col min="10767" max="10767" width="5.140625" customWidth="1"/>
    <col min="10768" max="10768" width="17.5703125" customWidth="1"/>
    <col min="10769" max="10769" width="15.140625" customWidth="1"/>
    <col min="10770" max="10770" width="13" customWidth="1"/>
    <col min="10771" max="10771" width="12.5703125" customWidth="1"/>
    <col min="10773" max="10773" width="14.28515625" customWidth="1"/>
    <col min="10774" max="10774" width="10.7109375" customWidth="1"/>
    <col min="11009" max="11009" width="2.7109375" customWidth="1"/>
    <col min="11010" max="11010" width="22.28515625" customWidth="1"/>
    <col min="11012" max="11012" width="12.42578125" customWidth="1"/>
    <col min="11016" max="11016" width="11.42578125" customWidth="1"/>
    <col min="11020" max="11020" width="9.85546875" bestFit="1" customWidth="1"/>
    <col min="11022" max="11022" width="3" customWidth="1"/>
    <col min="11023" max="11023" width="5.140625" customWidth="1"/>
    <col min="11024" max="11024" width="17.5703125" customWidth="1"/>
    <col min="11025" max="11025" width="15.140625" customWidth="1"/>
    <col min="11026" max="11026" width="13" customWidth="1"/>
    <col min="11027" max="11027" width="12.5703125" customWidth="1"/>
    <col min="11029" max="11029" width="14.28515625" customWidth="1"/>
    <col min="11030" max="11030" width="10.7109375" customWidth="1"/>
    <col min="11265" max="11265" width="2.7109375" customWidth="1"/>
    <col min="11266" max="11266" width="22.28515625" customWidth="1"/>
    <col min="11268" max="11268" width="12.42578125" customWidth="1"/>
    <col min="11272" max="11272" width="11.42578125" customWidth="1"/>
    <col min="11276" max="11276" width="9.85546875" bestFit="1" customWidth="1"/>
    <col min="11278" max="11278" width="3" customWidth="1"/>
    <col min="11279" max="11279" width="5.140625" customWidth="1"/>
    <col min="11280" max="11280" width="17.5703125" customWidth="1"/>
    <col min="11281" max="11281" width="15.140625" customWidth="1"/>
    <col min="11282" max="11282" width="13" customWidth="1"/>
    <col min="11283" max="11283" width="12.5703125" customWidth="1"/>
    <col min="11285" max="11285" width="14.28515625" customWidth="1"/>
    <col min="11286" max="11286" width="10.7109375" customWidth="1"/>
    <col min="11521" max="11521" width="2.7109375" customWidth="1"/>
    <col min="11522" max="11522" width="22.28515625" customWidth="1"/>
    <col min="11524" max="11524" width="12.42578125" customWidth="1"/>
    <col min="11528" max="11528" width="11.42578125" customWidth="1"/>
    <col min="11532" max="11532" width="9.85546875" bestFit="1" customWidth="1"/>
    <col min="11534" max="11534" width="3" customWidth="1"/>
    <col min="11535" max="11535" width="5.140625" customWidth="1"/>
    <col min="11536" max="11536" width="17.5703125" customWidth="1"/>
    <col min="11537" max="11537" width="15.140625" customWidth="1"/>
    <col min="11538" max="11538" width="13" customWidth="1"/>
    <col min="11539" max="11539" width="12.5703125" customWidth="1"/>
    <col min="11541" max="11541" width="14.28515625" customWidth="1"/>
    <col min="11542" max="11542" width="10.7109375" customWidth="1"/>
    <col min="11777" max="11777" width="2.7109375" customWidth="1"/>
    <col min="11778" max="11778" width="22.28515625" customWidth="1"/>
    <col min="11780" max="11780" width="12.42578125" customWidth="1"/>
    <col min="11784" max="11784" width="11.42578125" customWidth="1"/>
    <col min="11788" max="11788" width="9.85546875" bestFit="1" customWidth="1"/>
    <col min="11790" max="11790" width="3" customWidth="1"/>
    <col min="11791" max="11791" width="5.140625" customWidth="1"/>
    <col min="11792" max="11792" width="17.5703125" customWidth="1"/>
    <col min="11793" max="11793" width="15.140625" customWidth="1"/>
    <col min="11794" max="11794" width="13" customWidth="1"/>
    <col min="11795" max="11795" width="12.5703125" customWidth="1"/>
    <col min="11797" max="11797" width="14.28515625" customWidth="1"/>
    <col min="11798" max="11798" width="10.7109375" customWidth="1"/>
    <col min="12033" max="12033" width="2.7109375" customWidth="1"/>
    <col min="12034" max="12034" width="22.28515625" customWidth="1"/>
    <col min="12036" max="12036" width="12.42578125" customWidth="1"/>
    <col min="12040" max="12040" width="11.42578125" customWidth="1"/>
    <col min="12044" max="12044" width="9.85546875" bestFit="1" customWidth="1"/>
    <col min="12046" max="12046" width="3" customWidth="1"/>
    <col min="12047" max="12047" width="5.140625" customWidth="1"/>
    <col min="12048" max="12048" width="17.5703125" customWidth="1"/>
    <col min="12049" max="12049" width="15.140625" customWidth="1"/>
    <col min="12050" max="12050" width="13" customWidth="1"/>
    <col min="12051" max="12051" width="12.5703125" customWidth="1"/>
    <col min="12053" max="12053" width="14.28515625" customWidth="1"/>
    <col min="12054" max="12054" width="10.7109375" customWidth="1"/>
    <col min="12289" max="12289" width="2.7109375" customWidth="1"/>
    <col min="12290" max="12290" width="22.28515625" customWidth="1"/>
    <col min="12292" max="12292" width="12.42578125" customWidth="1"/>
    <col min="12296" max="12296" width="11.42578125" customWidth="1"/>
    <col min="12300" max="12300" width="9.85546875" bestFit="1" customWidth="1"/>
    <col min="12302" max="12302" width="3" customWidth="1"/>
    <col min="12303" max="12303" width="5.140625" customWidth="1"/>
    <col min="12304" max="12304" width="17.5703125" customWidth="1"/>
    <col min="12305" max="12305" width="15.140625" customWidth="1"/>
    <col min="12306" max="12306" width="13" customWidth="1"/>
    <col min="12307" max="12307" width="12.5703125" customWidth="1"/>
    <col min="12309" max="12309" width="14.28515625" customWidth="1"/>
    <col min="12310" max="12310" width="10.7109375" customWidth="1"/>
    <col min="12545" max="12545" width="2.7109375" customWidth="1"/>
    <col min="12546" max="12546" width="22.28515625" customWidth="1"/>
    <col min="12548" max="12548" width="12.42578125" customWidth="1"/>
    <col min="12552" max="12552" width="11.42578125" customWidth="1"/>
    <col min="12556" max="12556" width="9.85546875" bestFit="1" customWidth="1"/>
    <col min="12558" max="12558" width="3" customWidth="1"/>
    <col min="12559" max="12559" width="5.140625" customWidth="1"/>
    <col min="12560" max="12560" width="17.5703125" customWidth="1"/>
    <col min="12561" max="12561" width="15.140625" customWidth="1"/>
    <col min="12562" max="12562" width="13" customWidth="1"/>
    <col min="12563" max="12563" width="12.5703125" customWidth="1"/>
    <col min="12565" max="12565" width="14.28515625" customWidth="1"/>
    <col min="12566" max="12566" width="10.7109375" customWidth="1"/>
    <col min="12801" max="12801" width="2.7109375" customWidth="1"/>
    <col min="12802" max="12802" width="22.28515625" customWidth="1"/>
    <col min="12804" max="12804" width="12.42578125" customWidth="1"/>
    <col min="12808" max="12808" width="11.42578125" customWidth="1"/>
    <col min="12812" max="12812" width="9.85546875" bestFit="1" customWidth="1"/>
    <col min="12814" max="12814" width="3" customWidth="1"/>
    <col min="12815" max="12815" width="5.140625" customWidth="1"/>
    <col min="12816" max="12816" width="17.5703125" customWidth="1"/>
    <col min="12817" max="12817" width="15.140625" customWidth="1"/>
    <col min="12818" max="12818" width="13" customWidth="1"/>
    <col min="12819" max="12819" width="12.5703125" customWidth="1"/>
    <col min="12821" max="12821" width="14.28515625" customWidth="1"/>
    <col min="12822" max="12822" width="10.7109375" customWidth="1"/>
    <col min="13057" max="13057" width="2.7109375" customWidth="1"/>
    <col min="13058" max="13058" width="22.28515625" customWidth="1"/>
    <col min="13060" max="13060" width="12.42578125" customWidth="1"/>
    <col min="13064" max="13064" width="11.42578125" customWidth="1"/>
    <col min="13068" max="13068" width="9.85546875" bestFit="1" customWidth="1"/>
    <col min="13070" max="13070" width="3" customWidth="1"/>
    <col min="13071" max="13071" width="5.140625" customWidth="1"/>
    <col min="13072" max="13072" width="17.5703125" customWidth="1"/>
    <col min="13073" max="13073" width="15.140625" customWidth="1"/>
    <col min="13074" max="13074" width="13" customWidth="1"/>
    <col min="13075" max="13075" width="12.5703125" customWidth="1"/>
    <col min="13077" max="13077" width="14.28515625" customWidth="1"/>
    <col min="13078" max="13078" width="10.7109375" customWidth="1"/>
    <col min="13313" max="13313" width="2.7109375" customWidth="1"/>
    <col min="13314" max="13314" width="22.28515625" customWidth="1"/>
    <col min="13316" max="13316" width="12.42578125" customWidth="1"/>
    <col min="13320" max="13320" width="11.42578125" customWidth="1"/>
    <col min="13324" max="13324" width="9.85546875" bestFit="1" customWidth="1"/>
    <col min="13326" max="13326" width="3" customWidth="1"/>
    <col min="13327" max="13327" width="5.140625" customWidth="1"/>
    <col min="13328" max="13328" width="17.5703125" customWidth="1"/>
    <col min="13329" max="13329" width="15.140625" customWidth="1"/>
    <col min="13330" max="13330" width="13" customWidth="1"/>
    <col min="13331" max="13331" width="12.5703125" customWidth="1"/>
    <col min="13333" max="13333" width="14.28515625" customWidth="1"/>
    <col min="13334" max="13334" width="10.7109375" customWidth="1"/>
    <col min="13569" max="13569" width="2.7109375" customWidth="1"/>
    <col min="13570" max="13570" width="22.28515625" customWidth="1"/>
    <col min="13572" max="13572" width="12.42578125" customWidth="1"/>
    <col min="13576" max="13576" width="11.42578125" customWidth="1"/>
    <col min="13580" max="13580" width="9.85546875" bestFit="1" customWidth="1"/>
    <col min="13582" max="13582" width="3" customWidth="1"/>
    <col min="13583" max="13583" width="5.140625" customWidth="1"/>
    <col min="13584" max="13584" width="17.5703125" customWidth="1"/>
    <col min="13585" max="13585" width="15.140625" customWidth="1"/>
    <col min="13586" max="13586" width="13" customWidth="1"/>
    <col min="13587" max="13587" width="12.5703125" customWidth="1"/>
    <col min="13589" max="13589" width="14.28515625" customWidth="1"/>
    <col min="13590" max="13590" width="10.7109375" customWidth="1"/>
    <col min="13825" max="13825" width="2.7109375" customWidth="1"/>
    <col min="13826" max="13826" width="22.28515625" customWidth="1"/>
    <col min="13828" max="13828" width="12.42578125" customWidth="1"/>
    <col min="13832" max="13832" width="11.42578125" customWidth="1"/>
    <col min="13836" max="13836" width="9.85546875" bestFit="1" customWidth="1"/>
    <col min="13838" max="13838" width="3" customWidth="1"/>
    <col min="13839" max="13839" width="5.140625" customWidth="1"/>
    <col min="13840" max="13840" width="17.5703125" customWidth="1"/>
    <col min="13841" max="13841" width="15.140625" customWidth="1"/>
    <col min="13842" max="13842" width="13" customWidth="1"/>
    <col min="13843" max="13843" width="12.5703125" customWidth="1"/>
    <col min="13845" max="13845" width="14.28515625" customWidth="1"/>
    <col min="13846" max="13846" width="10.7109375" customWidth="1"/>
    <col min="14081" max="14081" width="2.7109375" customWidth="1"/>
    <col min="14082" max="14082" width="22.28515625" customWidth="1"/>
    <col min="14084" max="14084" width="12.42578125" customWidth="1"/>
    <col min="14088" max="14088" width="11.42578125" customWidth="1"/>
    <col min="14092" max="14092" width="9.85546875" bestFit="1" customWidth="1"/>
    <col min="14094" max="14094" width="3" customWidth="1"/>
    <col min="14095" max="14095" width="5.140625" customWidth="1"/>
    <col min="14096" max="14096" width="17.5703125" customWidth="1"/>
    <col min="14097" max="14097" width="15.140625" customWidth="1"/>
    <col min="14098" max="14098" width="13" customWidth="1"/>
    <col min="14099" max="14099" width="12.5703125" customWidth="1"/>
    <col min="14101" max="14101" width="14.28515625" customWidth="1"/>
    <col min="14102" max="14102" width="10.7109375" customWidth="1"/>
    <col min="14337" max="14337" width="2.7109375" customWidth="1"/>
    <col min="14338" max="14338" width="22.28515625" customWidth="1"/>
    <col min="14340" max="14340" width="12.42578125" customWidth="1"/>
    <col min="14344" max="14344" width="11.42578125" customWidth="1"/>
    <col min="14348" max="14348" width="9.85546875" bestFit="1" customWidth="1"/>
    <col min="14350" max="14350" width="3" customWidth="1"/>
    <col min="14351" max="14351" width="5.140625" customWidth="1"/>
    <col min="14352" max="14352" width="17.5703125" customWidth="1"/>
    <col min="14353" max="14353" width="15.140625" customWidth="1"/>
    <col min="14354" max="14354" width="13" customWidth="1"/>
    <col min="14355" max="14355" width="12.5703125" customWidth="1"/>
    <col min="14357" max="14357" width="14.28515625" customWidth="1"/>
    <col min="14358" max="14358" width="10.7109375" customWidth="1"/>
    <col min="14593" max="14593" width="2.7109375" customWidth="1"/>
    <col min="14594" max="14594" width="22.28515625" customWidth="1"/>
    <col min="14596" max="14596" width="12.42578125" customWidth="1"/>
    <col min="14600" max="14600" width="11.42578125" customWidth="1"/>
    <col min="14604" max="14604" width="9.85546875" bestFit="1" customWidth="1"/>
    <col min="14606" max="14606" width="3" customWidth="1"/>
    <col min="14607" max="14607" width="5.140625" customWidth="1"/>
    <col min="14608" max="14608" width="17.5703125" customWidth="1"/>
    <col min="14609" max="14609" width="15.140625" customWidth="1"/>
    <col min="14610" max="14610" width="13" customWidth="1"/>
    <col min="14611" max="14611" width="12.5703125" customWidth="1"/>
    <col min="14613" max="14613" width="14.28515625" customWidth="1"/>
    <col min="14614" max="14614" width="10.7109375" customWidth="1"/>
    <col min="14849" max="14849" width="2.7109375" customWidth="1"/>
    <col min="14850" max="14850" width="22.28515625" customWidth="1"/>
    <col min="14852" max="14852" width="12.42578125" customWidth="1"/>
    <col min="14856" max="14856" width="11.42578125" customWidth="1"/>
    <col min="14860" max="14860" width="9.85546875" bestFit="1" customWidth="1"/>
    <col min="14862" max="14862" width="3" customWidth="1"/>
    <col min="14863" max="14863" width="5.140625" customWidth="1"/>
    <col min="14864" max="14864" width="17.5703125" customWidth="1"/>
    <col min="14865" max="14865" width="15.140625" customWidth="1"/>
    <col min="14866" max="14866" width="13" customWidth="1"/>
    <col min="14867" max="14867" width="12.5703125" customWidth="1"/>
    <col min="14869" max="14869" width="14.28515625" customWidth="1"/>
    <col min="14870" max="14870" width="10.7109375" customWidth="1"/>
    <col min="15105" max="15105" width="2.7109375" customWidth="1"/>
    <col min="15106" max="15106" width="22.28515625" customWidth="1"/>
    <col min="15108" max="15108" width="12.42578125" customWidth="1"/>
    <col min="15112" max="15112" width="11.42578125" customWidth="1"/>
    <col min="15116" max="15116" width="9.85546875" bestFit="1" customWidth="1"/>
    <col min="15118" max="15118" width="3" customWidth="1"/>
    <col min="15119" max="15119" width="5.140625" customWidth="1"/>
    <col min="15120" max="15120" width="17.5703125" customWidth="1"/>
    <col min="15121" max="15121" width="15.140625" customWidth="1"/>
    <col min="15122" max="15122" width="13" customWidth="1"/>
    <col min="15123" max="15123" width="12.5703125" customWidth="1"/>
    <col min="15125" max="15125" width="14.28515625" customWidth="1"/>
    <col min="15126" max="15126" width="10.7109375" customWidth="1"/>
    <col min="15361" max="15361" width="2.7109375" customWidth="1"/>
    <col min="15362" max="15362" width="22.28515625" customWidth="1"/>
    <col min="15364" max="15364" width="12.42578125" customWidth="1"/>
    <col min="15368" max="15368" width="11.42578125" customWidth="1"/>
    <col min="15372" max="15372" width="9.85546875" bestFit="1" customWidth="1"/>
    <col min="15374" max="15374" width="3" customWidth="1"/>
    <col min="15375" max="15375" width="5.140625" customWidth="1"/>
    <col min="15376" max="15376" width="17.5703125" customWidth="1"/>
    <col min="15377" max="15377" width="15.140625" customWidth="1"/>
    <col min="15378" max="15378" width="13" customWidth="1"/>
    <col min="15379" max="15379" width="12.5703125" customWidth="1"/>
    <col min="15381" max="15381" width="14.28515625" customWidth="1"/>
    <col min="15382" max="15382" width="10.7109375" customWidth="1"/>
    <col min="15617" max="15617" width="2.7109375" customWidth="1"/>
    <col min="15618" max="15618" width="22.28515625" customWidth="1"/>
    <col min="15620" max="15620" width="12.42578125" customWidth="1"/>
    <col min="15624" max="15624" width="11.42578125" customWidth="1"/>
    <col min="15628" max="15628" width="9.85546875" bestFit="1" customWidth="1"/>
    <col min="15630" max="15630" width="3" customWidth="1"/>
    <col min="15631" max="15631" width="5.140625" customWidth="1"/>
    <col min="15632" max="15632" width="17.5703125" customWidth="1"/>
    <col min="15633" max="15633" width="15.140625" customWidth="1"/>
    <col min="15634" max="15634" width="13" customWidth="1"/>
    <col min="15635" max="15635" width="12.5703125" customWidth="1"/>
    <col min="15637" max="15637" width="14.28515625" customWidth="1"/>
    <col min="15638" max="15638" width="10.7109375" customWidth="1"/>
    <col min="15873" max="15873" width="2.7109375" customWidth="1"/>
    <col min="15874" max="15874" width="22.28515625" customWidth="1"/>
    <col min="15876" max="15876" width="12.42578125" customWidth="1"/>
    <col min="15880" max="15880" width="11.42578125" customWidth="1"/>
    <col min="15884" max="15884" width="9.85546875" bestFit="1" customWidth="1"/>
    <col min="15886" max="15886" width="3" customWidth="1"/>
    <col min="15887" max="15887" width="5.140625" customWidth="1"/>
    <col min="15888" max="15888" width="17.5703125" customWidth="1"/>
    <col min="15889" max="15889" width="15.140625" customWidth="1"/>
    <col min="15890" max="15890" width="13" customWidth="1"/>
    <col min="15891" max="15891" width="12.5703125" customWidth="1"/>
    <col min="15893" max="15893" width="14.28515625" customWidth="1"/>
    <col min="15894" max="15894" width="10.7109375" customWidth="1"/>
    <col min="16129" max="16129" width="2.7109375" customWidth="1"/>
    <col min="16130" max="16130" width="22.28515625" customWidth="1"/>
    <col min="16132" max="16132" width="12.42578125" customWidth="1"/>
    <col min="16136" max="16136" width="11.42578125" customWidth="1"/>
    <col min="16140" max="16140" width="9.85546875" bestFit="1" customWidth="1"/>
    <col min="16142" max="16142" width="3" customWidth="1"/>
    <col min="16143" max="16143" width="5.140625" customWidth="1"/>
    <col min="16144" max="16144" width="17.5703125" customWidth="1"/>
    <col min="16145" max="16145" width="15.140625" customWidth="1"/>
    <col min="16146" max="16146" width="13" customWidth="1"/>
    <col min="16147" max="16147" width="12.5703125" customWidth="1"/>
    <col min="16149" max="16149" width="14.28515625" customWidth="1"/>
    <col min="16150" max="16150" width="10.7109375" customWidth="1"/>
  </cols>
  <sheetData>
    <row r="1" spans="1:25" ht="15.75">
      <c r="A1" s="1" t="s">
        <v>0</v>
      </c>
      <c r="N1" s="1"/>
    </row>
    <row r="2" spans="1:25" ht="15.75">
      <c r="A2" s="1" t="s">
        <v>1</v>
      </c>
      <c r="N2" s="1"/>
    </row>
    <row r="3" spans="1:25" ht="18">
      <c r="C3" s="2" t="s">
        <v>2</v>
      </c>
      <c r="D3" s="2"/>
      <c r="E3" s="2"/>
      <c r="F3" s="2"/>
      <c r="G3" s="2"/>
      <c r="H3" s="2"/>
      <c r="I3" s="2"/>
      <c r="J3" s="2"/>
      <c r="P3" s="2"/>
      <c r="Q3" s="2"/>
      <c r="R3" s="2"/>
      <c r="S3" s="2"/>
      <c r="T3" s="2"/>
      <c r="U3" s="2"/>
      <c r="V3" s="2"/>
      <c r="W3" s="2"/>
      <c r="X3" s="3"/>
    </row>
    <row r="4" spans="1:25" ht="16.5">
      <c r="S4" s="4"/>
      <c r="T4" s="4"/>
      <c r="X4" s="3"/>
    </row>
    <row r="5" spans="1:25" ht="15.75">
      <c r="D5" s="5" t="s">
        <v>3</v>
      </c>
      <c r="E5" s="5"/>
      <c r="F5" s="6"/>
      <c r="G5" s="7"/>
      <c r="H5" s="7"/>
      <c r="Q5" s="5"/>
      <c r="R5" s="5"/>
      <c r="S5" s="8"/>
      <c r="T5" s="9"/>
      <c r="U5" s="7"/>
    </row>
    <row r="6" spans="1:25" ht="15.75">
      <c r="D6" s="1"/>
      <c r="Q6" s="1"/>
      <c r="S6" s="4"/>
      <c r="T6" s="10"/>
    </row>
    <row r="7" spans="1:25" ht="15.75">
      <c r="D7" s="1"/>
      <c r="S7" s="4"/>
      <c r="T7" s="10"/>
    </row>
    <row r="8" spans="1:25">
      <c r="S8" s="4"/>
      <c r="T8" s="4"/>
    </row>
    <row r="9" spans="1:25" ht="18">
      <c r="O9" s="4"/>
      <c r="P9" s="11" t="s">
        <v>4</v>
      </c>
      <c r="Q9" s="12"/>
      <c r="R9" s="12"/>
      <c r="S9" s="12"/>
      <c r="T9" s="12"/>
      <c r="U9" s="12"/>
      <c r="V9" s="13" t="s">
        <v>5</v>
      </c>
      <c r="W9" s="12"/>
      <c r="X9" s="12"/>
    </row>
    <row r="10" spans="1:25" ht="15.75">
      <c r="A10" s="14" t="s">
        <v>6</v>
      </c>
      <c r="B10" s="15" t="s">
        <v>7</v>
      </c>
      <c r="C10" s="16" t="s">
        <v>8</v>
      </c>
      <c r="D10" s="17"/>
      <c r="E10" s="18" t="s">
        <v>9</v>
      </c>
      <c r="F10" s="19"/>
      <c r="G10" s="17"/>
      <c r="H10" s="14" t="s">
        <v>10</v>
      </c>
      <c r="I10" s="20" t="s">
        <v>11</v>
      </c>
      <c r="J10" s="21"/>
      <c r="K10" s="21"/>
      <c r="L10" s="21"/>
      <c r="M10" s="22"/>
      <c r="N10" s="12"/>
      <c r="O10" s="23" t="s">
        <v>6</v>
      </c>
      <c r="P10" s="15" t="s">
        <v>7</v>
      </c>
      <c r="Q10" s="24" t="s">
        <v>12</v>
      </c>
      <c r="R10" s="25"/>
      <c r="S10" s="25"/>
      <c r="T10" s="26"/>
      <c r="U10" s="24" t="s">
        <v>13</v>
      </c>
      <c r="V10" s="25"/>
      <c r="W10" s="25"/>
      <c r="X10" s="26"/>
      <c r="Y10" s="27"/>
    </row>
    <row r="11" spans="1:25" ht="45">
      <c r="A11" s="28"/>
      <c r="B11" s="29"/>
      <c r="C11" s="30" t="s">
        <v>14</v>
      </c>
      <c r="D11" s="30" t="s">
        <v>15</v>
      </c>
      <c r="E11" s="30" t="s">
        <v>16</v>
      </c>
      <c r="F11" s="30" t="s">
        <v>17</v>
      </c>
      <c r="G11" s="30" t="s">
        <v>18</v>
      </c>
      <c r="H11" s="28"/>
      <c r="I11" s="31" t="s">
        <v>19</v>
      </c>
      <c r="J11" s="31" t="s">
        <v>20</v>
      </c>
      <c r="K11" s="31" t="s">
        <v>21</v>
      </c>
      <c r="L11" s="31" t="s">
        <v>22</v>
      </c>
      <c r="M11" s="31" t="s">
        <v>23</v>
      </c>
      <c r="N11" s="32"/>
      <c r="O11" s="33"/>
      <c r="P11" s="29"/>
      <c r="Q11" s="34"/>
      <c r="R11" s="31" t="s">
        <v>24</v>
      </c>
      <c r="S11" s="31" t="s">
        <v>25</v>
      </c>
      <c r="T11" s="31" t="s">
        <v>26</v>
      </c>
      <c r="U11" s="35" t="s">
        <v>27</v>
      </c>
      <c r="V11" s="31" t="s">
        <v>24</v>
      </c>
      <c r="W11" s="31" t="s">
        <v>25</v>
      </c>
      <c r="X11" s="31" t="s">
        <v>26</v>
      </c>
      <c r="Y11" s="27"/>
    </row>
    <row r="12" spans="1:25" ht="30">
      <c r="A12" s="36">
        <v>1</v>
      </c>
      <c r="B12" s="37">
        <v>2</v>
      </c>
      <c r="C12" s="37">
        <v>3</v>
      </c>
      <c r="D12" s="37">
        <v>4</v>
      </c>
      <c r="E12" s="37">
        <v>5</v>
      </c>
      <c r="F12" s="37">
        <v>6</v>
      </c>
      <c r="G12" s="37">
        <v>7</v>
      </c>
      <c r="H12" s="37">
        <v>8</v>
      </c>
      <c r="I12" s="37" t="s">
        <v>28</v>
      </c>
      <c r="J12" s="37" t="s">
        <v>29</v>
      </c>
      <c r="K12" s="37" t="s">
        <v>30</v>
      </c>
      <c r="L12" s="37">
        <v>12</v>
      </c>
      <c r="M12" s="37">
        <v>13</v>
      </c>
      <c r="N12" s="38"/>
      <c r="O12" s="39">
        <v>1</v>
      </c>
      <c r="P12" s="40">
        <v>2</v>
      </c>
      <c r="Q12" s="40">
        <v>14</v>
      </c>
      <c r="R12" s="40" t="s">
        <v>31</v>
      </c>
      <c r="S12" s="40" t="s">
        <v>32</v>
      </c>
      <c r="T12" s="40" t="s">
        <v>33</v>
      </c>
      <c r="U12" s="40">
        <v>18</v>
      </c>
      <c r="V12" s="40" t="s">
        <v>34</v>
      </c>
      <c r="W12" s="40" t="s">
        <v>35</v>
      </c>
      <c r="X12" s="40" t="s">
        <v>36</v>
      </c>
      <c r="Y12" s="41"/>
    </row>
    <row r="13" spans="1:25" ht="18">
      <c r="A13" s="42"/>
      <c r="B13" s="43" t="s">
        <v>37</v>
      </c>
      <c r="C13" s="44">
        <f t="shared" ref="C13:H13" si="0">SUM(C14:C17)</f>
        <v>144</v>
      </c>
      <c r="D13" s="44">
        <f t="shared" si="0"/>
        <v>144</v>
      </c>
      <c r="E13" s="44">
        <f t="shared" si="0"/>
        <v>601</v>
      </c>
      <c r="F13" s="44">
        <f t="shared" si="0"/>
        <v>601</v>
      </c>
      <c r="G13" s="44">
        <f t="shared" si="0"/>
        <v>6</v>
      </c>
      <c r="H13" s="44">
        <f t="shared" si="0"/>
        <v>10858</v>
      </c>
      <c r="I13" s="45">
        <f>SUM(H13/D13)</f>
        <v>75.402777777777771</v>
      </c>
      <c r="J13" s="45">
        <f>SUM(H13/E13)</f>
        <v>18.066555740432612</v>
      </c>
      <c r="K13" s="45">
        <f>SUM(F13/D13)</f>
        <v>4.1736111111111107</v>
      </c>
      <c r="L13" s="46">
        <f>75.4*100/91</f>
        <v>82.857142857142861</v>
      </c>
      <c r="M13" s="46">
        <f>6*100/484</f>
        <v>1.2396694214876034</v>
      </c>
      <c r="N13" s="47"/>
      <c r="O13" s="48"/>
      <c r="P13" s="43" t="s">
        <v>37</v>
      </c>
      <c r="Q13" s="49">
        <f>ROUND(Q14+Q15+Q16+Q17,2)</f>
        <v>1857107.91</v>
      </c>
      <c r="R13" s="49">
        <f>SUM(Q13/C13)</f>
        <v>12896.582708333333</v>
      </c>
      <c r="S13" s="49">
        <f>SUM(Q13/E13)</f>
        <v>3090.0298003327784</v>
      </c>
      <c r="T13" s="49">
        <f>SUM(Q13/H13)</f>
        <v>171.03590992816356</v>
      </c>
      <c r="U13" s="49">
        <f>SUM(U14:U17)</f>
        <v>73699.5</v>
      </c>
      <c r="V13" s="49">
        <f>SUM(U13/C13)</f>
        <v>511.80208333333331</v>
      </c>
      <c r="W13" s="49">
        <f>SUM(U13/E13)</f>
        <v>122.62811980033278</v>
      </c>
      <c r="X13" s="49">
        <f>SUM(U13/H13)</f>
        <v>6.7875759808436174</v>
      </c>
    </row>
    <row r="14" spans="1:25" ht="18">
      <c r="A14" s="42"/>
      <c r="B14" s="43" t="s">
        <v>38</v>
      </c>
      <c r="C14" s="50">
        <v>6</v>
      </c>
      <c r="D14" s="50">
        <v>6</v>
      </c>
      <c r="E14" s="51">
        <v>38</v>
      </c>
      <c r="F14" s="51">
        <v>38</v>
      </c>
      <c r="G14" s="52">
        <v>1</v>
      </c>
      <c r="H14" s="52">
        <v>165</v>
      </c>
      <c r="I14" s="45">
        <f>SUM(H14/D14)</f>
        <v>27.5</v>
      </c>
      <c r="J14" s="45">
        <f>SUM(H14/F14)</f>
        <v>4.3421052631578947</v>
      </c>
      <c r="K14" s="45">
        <f>SUM(F14/D14)</f>
        <v>6.333333333333333</v>
      </c>
      <c r="L14" s="53">
        <f>27.5*100/91</f>
        <v>30.219780219780219</v>
      </c>
      <c r="M14" s="54">
        <f>1*100/38</f>
        <v>2.6315789473684212</v>
      </c>
      <c r="N14" s="47"/>
      <c r="O14" s="48"/>
      <c r="P14" s="55" t="s">
        <v>38</v>
      </c>
      <c r="Q14" s="49">
        <v>51660.14</v>
      </c>
      <c r="R14" s="49">
        <f>SUM(Q14/C14)</f>
        <v>8610.0233333333326</v>
      </c>
      <c r="S14" s="49">
        <f>SUM(Q14/E14)</f>
        <v>1359.4773684210527</v>
      </c>
      <c r="T14" s="49">
        <f>SUM(Q14/H14)</f>
        <v>313.09175757575758</v>
      </c>
      <c r="U14" s="49">
        <v>24532.21</v>
      </c>
      <c r="V14" s="49">
        <f>SUM(U14/C14)</f>
        <v>4088.7016666666664</v>
      </c>
      <c r="W14" s="49">
        <f>SUM(U14/E14)</f>
        <v>645.58447368421048</v>
      </c>
      <c r="X14" s="49">
        <f>SUM(U14/H14)</f>
        <v>148.68006060606061</v>
      </c>
    </row>
    <row r="15" spans="1:25" ht="18">
      <c r="A15" s="42"/>
      <c r="B15" s="43" t="s">
        <v>39</v>
      </c>
      <c r="C15" s="50">
        <v>72</v>
      </c>
      <c r="D15" s="50">
        <v>72</v>
      </c>
      <c r="E15" s="51">
        <v>160</v>
      </c>
      <c r="F15" s="51">
        <v>160</v>
      </c>
      <c r="G15" s="52">
        <v>3</v>
      </c>
      <c r="H15" s="52">
        <v>5043</v>
      </c>
      <c r="I15" s="45">
        <f>SUM(H15/D15)</f>
        <v>70.041666666666671</v>
      </c>
      <c r="J15" s="45">
        <f>SUM(H15/F15)</f>
        <v>31.518750000000001</v>
      </c>
      <c r="K15" s="45">
        <f>SUM(F15/D15)</f>
        <v>2.2222222222222223</v>
      </c>
      <c r="L15" s="53">
        <f>70.04*100/91</f>
        <v>76.967032967032978</v>
      </c>
      <c r="M15" s="54">
        <f>3*100/113</f>
        <v>2.6548672566371683</v>
      </c>
      <c r="N15" s="47"/>
      <c r="O15" s="48"/>
      <c r="P15" s="55" t="s">
        <v>39</v>
      </c>
      <c r="Q15" s="49">
        <v>842017.72</v>
      </c>
      <c r="R15" s="49">
        <f>SUM(Q15/C15)</f>
        <v>11694.690555555555</v>
      </c>
      <c r="S15" s="49">
        <f>SUM(Q15/E15)</f>
        <v>5262.6107499999998</v>
      </c>
      <c r="T15" s="49">
        <f>SUM(Q15/H15)</f>
        <v>166.96762244695617</v>
      </c>
      <c r="U15" s="49">
        <v>20936.47</v>
      </c>
      <c r="V15" s="49">
        <f>SUM(U15/C15)</f>
        <v>290.78430555555559</v>
      </c>
      <c r="W15" s="49">
        <f>SUM(U15/E15)</f>
        <v>130.8529375</v>
      </c>
      <c r="X15" s="49">
        <f>SUM(U15/H15)</f>
        <v>4.1515903232203053</v>
      </c>
    </row>
    <row r="16" spans="1:25" ht="18">
      <c r="A16" s="42"/>
      <c r="B16" s="43" t="s">
        <v>40</v>
      </c>
      <c r="C16" s="50">
        <v>36</v>
      </c>
      <c r="D16" s="50">
        <v>36</v>
      </c>
      <c r="E16" s="51">
        <v>309</v>
      </c>
      <c r="F16" s="51">
        <v>309</v>
      </c>
      <c r="G16" s="52">
        <v>1</v>
      </c>
      <c r="H16" s="52">
        <v>3074</v>
      </c>
      <c r="I16" s="45">
        <f>SUM(H16/D16)</f>
        <v>85.388888888888886</v>
      </c>
      <c r="J16" s="45">
        <f>SUM(H16/F16)</f>
        <v>9.9482200647249197</v>
      </c>
      <c r="K16" s="45">
        <f>SUM(F16/D16)</f>
        <v>8.5833333333333339</v>
      </c>
      <c r="L16" s="53">
        <f>85.39*100/91</f>
        <v>93.835164835164832</v>
      </c>
      <c r="M16" s="54">
        <f>1*100/270</f>
        <v>0.37037037037037035</v>
      </c>
      <c r="N16" s="47"/>
      <c r="O16" s="48"/>
      <c r="P16" s="43" t="s">
        <v>40</v>
      </c>
      <c r="Q16" s="49">
        <v>519117.07</v>
      </c>
      <c r="R16" s="49">
        <f>SUM(Q16/C16)</f>
        <v>14419.918611111112</v>
      </c>
      <c r="S16" s="49">
        <f>SUM(Q16/E16)</f>
        <v>1679.9905177993528</v>
      </c>
      <c r="T16" s="49">
        <f>SUM(Q16/H16)</f>
        <v>168.873477553676</v>
      </c>
      <c r="U16" s="49">
        <v>16283.07</v>
      </c>
      <c r="V16" s="49">
        <f>SUM(U16/C16)</f>
        <v>452.3075</v>
      </c>
      <c r="W16" s="49">
        <f>SUM(U16/E16)</f>
        <v>52.696019417475725</v>
      </c>
      <c r="X16" s="49">
        <f>SUM(U16/H16)</f>
        <v>5.2970299284320106</v>
      </c>
      <c r="Y16" s="47"/>
    </row>
    <row r="17" spans="1:25" ht="18">
      <c r="A17" s="42"/>
      <c r="B17" s="43" t="s">
        <v>41</v>
      </c>
      <c r="C17" s="50">
        <v>30</v>
      </c>
      <c r="D17" s="50">
        <v>30</v>
      </c>
      <c r="E17" s="51">
        <v>94</v>
      </c>
      <c r="F17" s="51">
        <v>94</v>
      </c>
      <c r="G17" s="52">
        <v>1</v>
      </c>
      <c r="H17" s="52">
        <v>2576</v>
      </c>
      <c r="I17" s="45">
        <f>SUM(H17/D17)</f>
        <v>85.86666666666666</v>
      </c>
      <c r="J17" s="45">
        <f>SUM(H17/F17)</f>
        <v>27.404255319148938</v>
      </c>
      <c r="K17" s="45">
        <f>SUM(F17/D17)</f>
        <v>3.1333333333333333</v>
      </c>
      <c r="L17" s="53">
        <f>85.87*100/91</f>
        <v>94.362637362637358</v>
      </c>
      <c r="M17" s="54">
        <f>1*100/63</f>
        <v>1.5873015873015872</v>
      </c>
      <c r="N17" s="47"/>
      <c r="O17" s="48"/>
      <c r="P17" s="55" t="s">
        <v>41</v>
      </c>
      <c r="Q17" s="49">
        <v>444312.98</v>
      </c>
      <c r="R17" s="49">
        <f>SUM(Q17/C17)</f>
        <v>14810.432666666666</v>
      </c>
      <c r="S17" s="49">
        <f>SUM(Q17/E17)</f>
        <v>4726.7338297872338</v>
      </c>
      <c r="T17" s="49">
        <f>SUM(Q17/H17)</f>
        <v>172.48174689440992</v>
      </c>
      <c r="U17" s="49">
        <v>11947.75</v>
      </c>
      <c r="V17" s="49">
        <f>SUM(U17/C17)</f>
        <v>398.25833333333333</v>
      </c>
      <c r="W17" s="49">
        <f>SUM(U17/E17)</f>
        <v>127.10372340425532</v>
      </c>
      <c r="X17" s="49">
        <f>SUM(U17/H17)</f>
        <v>4.6381017080745339</v>
      </c>
      <c r="Y17" s="47"/>
    </row>
    <row r="18" spans="1:25" ht="18">
      <c r="A18" s="4"/>
      <c r="B18" s="56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4"/>
      <c r="Y18" s="47"/>
    </row>
    <row r="19" spans="1:25" ht="18">
      <c r="Y19" s="47"/>
    </row>
    <row r="20" spans="1:25">
      <c r="O20" s="57" t="s">
        <v>42</v>
      </c>
      <c r="P20" s="57"/>
      <c r="R20" s="57" t="s">
        <v>43</v>
      </c>
      <c r="S20" s="57"/>
      <c r="T20" s="57"/>
      <c r="U20" s="58"/>
      <c r="V20" s="59" t="s">
        <v>44</v>
      </c>
      <c r="W20" s="59"/>
      <c r="X20" s="59"/>
      <c r="Y20" s="4"/>
    </row>
    <row r="21" spans="1:25">
      <c r="O21" s="58" t="s">
        <v>45</v>
      </c>
      <c r="P21" s="58"/>
      <c r="R21" s="57" t="s">
        <v>46</v>
      </c>
      <c r="S21" s="57"/>
      <c r="T21" s="57"/>
      <c r="U21" s="58"/>
      <c r="V21" s="57" t="s">
        <v>47</v>
      </c>
      <c r="W21" s="57"/>
      <c r="X21" s="57"/>
    </row>
    <row r="22" spans="1:25">
      <c r="O22" s="58"/>
      <c r="P22" s="58"/>
      <c r="R22" s="58"/>
      <c r="S22" s="58"/>
      <c r="T22" s="58"/>
      <c r="U22" s="58"/>
      <c r="V22" s="57" t="s">
        <v>48</v>
      </c>
      <c r="W22" s="57"/>
      <c r="X22" s="57"/>
    </row>
    <row r="23" spans="1:25" ht="16.5">
      <c r="P23" s="3"/>
      <c r="Q23" s="3"/>
      <c r="R23" s="3"/>
      <c r="S23" s="3"/>
      <c r="T23" s="3"/>
      <c r="U23" s="3"/>
      <c r="W23" s="3"/>
      <c r="X23" s="3"/>
    </row>
    <row r="35" spans="25:25" ht="15.75">
      <c r="Y35" s="27"/>
    </row>
    <row r="36" spans="25:25" ht="15.75">
      <c r="Y36" s="27"/>
    </row>
    <row r="37" spans="25:25" ht="15.75">
      <c r="Y37" s="41"/>
    </row>
    <row r="41" spans="25:25" ht="18">
      <c r="Y41" s="47"/>
    </row>
    <row r="42" spans="25:25" ht="18">
      <c r="Y42" s="47"/>
    </row>
    <row r="43" spans="25:25" ht="18">
      <c r="Y43" s="47"/>
    </row>
    <row r="44" spans="25:25" ht="18">
      <c r="Y44" s="47"/>
    </row>
    <row r="45" spans="25:25" ht="18">
      <c r="Y45" s="47"/>
    </row>
    <row r="46" spans="25:25" ht="18">
      <c r="Y46" s="47"/>
    </row>
    <row r="47" spans="25:25">
      <c r="Y47" s="4"/>
    </row>
    <row r="50" spans="22:23" ht="16.5">
      <c r="W50" s="3"/>
    </row>
    <row r="51" spans="22:23">
      <c r="V51" s="58"/>
    </row>
    <row r="52" spans="22:23">
      <c r="V52" s="58"/>
    </row>
    <row r="53" spans="22:23">
      <c r="V53" s="58"/>
    </row>
  </sheetData>
  <mergeCells count="16">
    <mergeCell ref="V22:X22"/>
    <mergeCell ref="U10:X10"/>
    <mergeCell ref="O20:P20"/>
    <mergeCell ref="R20:T20"/>
    <mergeCell ref="V20:X20"/>
    <mergeCell ref="R21:T21"/>
    <mergeCell ref="V21:X21"/>
    <mergeCell ref="D5:E5"/>
    <mergeCell ref="Q5:R5"/>
    <mergeCell ref="A10:A11"/>
    <mergeCell ref="B10:B11"/>
    <mergeCell ref="H10:H11"/>
    <mergeCell ref="I10:M10"/>
    <mergeCell ref="O10:O11"/>
    <mergeCell ref="P10:P11"/>
    <mergeCell ref="Q10:T10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Dragos</dc:creator>
  <cp:lastModifiedBy>Dragos</cp:lastModifiedBy>
  <dcterms:created xsi:type="dcterms:W3CDTF">2015-08-03T08:37:06Z</dcterms:created>
  <dcterms:modified xsi:type="dcterms:W3CDTF">2015-08-03T08:37:39Z</dcterms:modified>
</cp:coreProperties>
</file>