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235" windowHeight="12840"/>
  </bookViews>
  <sheets>
    <sheet name="Foaie1" sheetId="1" r:id="rId1"/>
    <sheet name="Foaie2" sheetId="2" r:id="rId2"/>
    <sheet name="Foaie3" sheetId="3" r:id="rId3"/>
  </sheets>
  <calcPr calcId="125725"/>
</workbook>
</file>

<file path=xl/calcChain.xml><?xml version="1.0" encoding="utf-8"?>
<calcChain xmlns="http://schemas.openxmlformats.org/spreadsheetml/2006/main">
  <c r="U18" i="1"/>
  <c r="X18" s="1"/>
  <c r="Q18"/>
  <c r="T18" s="1"/>
  <c r="M18"/>
  <c r="K18"/>
  <c r="J18"/>
  <c r="I18"/>
  <c r="L18" s="1"/>
  <c r="U17"/>
  <c r="X17" s="1"/>
  <c r="Q17"/>
  <c r="T17" s="1"/>
  <c r="M17"/>
  <c r="K17"/>
  <c r="J17"/>
  <c r="I17"/>
  <c r="L17" s="1"/>
  <c r="U16"/>
  <c r="X16" s="1"/>
  <c r="Q16"/>
  <c r="T16" s="1"/>
  <c r="M16"/>
  <c r="K16"/>
  <c r="J16"/>
  <c r="I16"/>
  <c r="L16" s="1"/>
  <c r="U15"/>
  <c r="X15" s="1"/>
  <c r="Q15"/>
  <c r="T15" s="1"/>
  <c r="M15"/>
  <c r="K15"/>
  <c r="J15"/>
  <c r="I15"/>
  <c r="L15" s="1"/>
  <c r="U14"/>
  <c r="X14" s="1"/>
  <c r="T14"/>
  <c r="S14"/>
  <c r="R14"/>
  <c r="M14"/>
  <c r="K14"/>
  <c r="J14"/>
  <c r="I14"/>
  <c r="L14" s="1"/>
  <c r="U13"/>
  <c r="X13" s="1"/>
  <c r="Q13"/>
  <c r="T13" s="1"/>
  <c r="H13"/>
  <c r="J13" s="1"/>
  <c r="G13"/>
  <c r="M13" s="1"/>
  <c r="F13"/>
  <c r="K13" s="1"/>
  <c r="E13"/>
  <c r="D13"/>
  <c r="C13"/>
  <c r="I13" l="1"/>
  <c r="L13" s="1"/>
  <c r="R13"/>
  <c r="S13"/>
  <c r="V13"/>
  <c r="W13"/>
  <c r="V14"/>
  <c r="W14"/>
  <c r="R15"/>
  <c r="S15"/>
  <c r="V15"/>
  <c r="W15"/>
  <c r="R16"/>
  <c r="S16"/>
  <c r="V16"/>
  <c r="W16"/>
  <c r="R17"/>
  <c r="S17"/>
  <c r="V17"/>
  <c r="W17"/>
  <c r="R18"/>
  <c r="S18"/>
  <c r="V18"/>
  <c r="W18"/>
</calcChain>
</file>

<file path=xl/comments1.xml><?xml version="1.0" encoding="utf-8"?>
<comments xmlns="http://schemas.openxmlformats.org/spreadsheetml/2006/main">
  <authors>
    <author>spf</author>
  </authors>
  <commentList>
    <comment ref="L12" authorId="0">
      <text>
        <r>
          <rPr>
            <b/>
            <sz val="8"/>
            <color indexed="81"/>
            <rFont val="Tahoma"/>
            <charset val="238"/>
          </rPr>
          <t>spf:</t>
        </r>
        <r>
          <rPr>
            <sz val="8"/>
            <color indexed="81"/>
            <rFont val="Tahoma"/>
            <charset val="238"/>
          </rPr>
          <t xml:space="preserve">
indice utilizare/zi luna*100</t>
        </r>
      </text>
    </comment>
    <comment ref="M12" authorId="0">
      <text>
        <r>
          <rPr>
            <b/>
            <sz val="8"/>
            <color indexed="81"/>
            <rFont val="Tahoma"/>
            <charset val="238"/>
          </rPr>
          <t>spf:</t>
        </r>
        <r>
          <rPr>
            <sz val="8"/>
            <color indexed="81"/>
            <rFont val="Tahoma"/>
            <charset val="238"/>
          </rPr>
          <t xml:space="preserve">
nr decese/iesiti din (col5 olivia)miscare*100</t>
        </r>
      </text>
    </comment>
    <comment ref="Q12" authorId="0">
      <text>
        <r>
          <rPr>
            <b/>
            <sz val="8"/>
            <color indexed="81"/>
            <rFont val="Tahoma"/>
            <charset val="238"/>
          </rPr>
          <t>spf:</t>
        </r>
        <r>
          <rPr>
            <sz val="8"/>
            <color indexed="81"/>
            <rFont val="Tahoma"/>
            <charset val="238"/>
          </rPr>
          <t xml:space="preserve">
total - cheltuiala centralizata ( dupa ce inregistreaza Olivia)</t>
        </r>
      </text>
    </comment>
    <comment ref="U12" authorId="0">
      <text>
        <r>
          <rPr>
            <b/>
            <sz val="8"/>
            <color indexed="81"/>
            <rFont val="Tahoma"/>
            <charset val="238"/>
          </rPr>
          <t>spf:</t>
        </r>
        <r>
          <rPr>
            <sz val="8"/>
            <color indexed="81"/>
            <rFont val="Tahoma"/>
            <charset val="238"/>
          </rPr>
          <t xml:space="preserve">
medicamente 20.04.01</t>
        </r>
      </text>
    </comment>
    <comment ref="U13" authorId="0">
      <text>
        <r>
          <rPr>
            <b/>
            <sz val="8"/>
            <color indexed="81"/>
            <rFont val="Tahoma"/>
            <charset val="238"/>
          </rPr>
          <t>spf:</t>
        </r>
        <r>
          <rPr>
            <sz val="8"/>
            <color indexed="81"/>
            <rFont val="Tahoma"/>
            <charset val="238"/>
          </rPr>
          <t xml:space="preserve">
chelt. centralizata</t>
        </r>
      </text>
    </comment>
  </commentList>
</comments>
</file>

<file path=xl/sharedStrings.xml><?xml version="1.0" encoding="utf-8"?>
<sst xmlns="http://schemas.openxmlformats.org/spreadsheetml/2006/main" count="61" uniqueCount="50">
  <si>
    <t>SPITALUL DE PNEUMOFTIZIOLOGIE  FLORESTI</t>
  </si>
  <si>
    <t>JUDETUL  PRAHOVA</t>
  </si>
  <si>
    <t>PRINCIPALII  INDICATORI  IN  ASISTENTA  MEDICALA</t>
  </si>
  <si>
    <t>TRIM II 2015</t>
  </si>
  <si>
    <t>TRIM II  2015</t>
  </si>
  <si>
    <t>lei  RON  cu 2 zecimale</t>
  </si>
  <si>
    <t>Nr.    Crt</t>
  </si>
  <si>
    <t>Denumirea sectiei/ compartimentului</t>
  </si>
  <si>
    <t xml:space="preserve">        NR.PATURI</t>
  </si>
  <si>
    <t xml:space="preserve">       NR. BOLNAVI</t>
  </si>
  <si>
    <t>Om-zile spitalizare (contabile)</t>
  </si>
  <si>
    <t>Indicatori  statistici</t>
  </si>
  <si>
    <t>Total cheltuieli</t>
  </si>
  <si>
    <t>Cheltuieli pentru medicamente</t>
  </si>
  <si>
    <t>Aprobate</t>
  </si>
  <si>
    <t>Mediu</t>
  </si>
  <si>
    <t>Aflati+ Intrati</t>
  </si>
  <si>
    <t>Aflati+   Intrati+   Transferati</t>
  </si>
  <si>
    <t>Decese</t>
  </si>
  <si>
    <t>Indicele de utilizare a paturilor</t>
  </si>
  <si>
    <t>Durata medie de spitalizare</t>
  </si>
  <si>
    <t>Rulajul bolnavilor</t>
  </si>
  <si>
    <t>Rata de ocupare a paturilor       ( % )</t>
  </si>
  <si>
    <t>Rata mortalitatii intraspitalicesti</t>
  </si>
  <si>
    <t>Pentru un pat</t>
  </si>
  <si>
    <t>Pentru un bolnav</t>
  </si>
  <si>
    <t>Pentru o zi spitalizare</t>
  </si>
  <si>
    <t>Cheltuieli pentru medicamente TOTALE</t>
  </si>
  <si>
    <t>9=8/4</t>
  </si>
  <si>
    <t>10=8/6</t>
  </si>
  <si>
    <t>11=6/4</t>
  </si>
  <si>
    <t>15=14/3</t>
  </si>
  <si>
    <t>16=14/5;14/6</t>
  </si>
  <si>
    <t>17=14/8</t>
  </si>
  <si>
    <t>19=18/3</t>
  </si>
  <si>
    <t>20=18/5; 18/6</t>
  </si>
  <si>
    <t>21=18/8</t>
  </si>
  <si>
    <t>TOTAL SPITAL</t>
  </si>
  <si>
    <t>COMPARTIMENT TBC I</t>
  </si>
  <si>
    <t>PNEUMOLOGIE I</t>
  </si>
  <si>
    <t xml:space="preserve">MDR </t>
  </si>
  <si>
    <t>COMPARTIMENT TBC II</t>
  </si>
  <si>
    <t>CRONICI  II</t>
  </si>
  <si>
    <t>MANAGER,</t>
  </si>
  <si>
    <t>DIRECTOR FINANCIAR CONTABIL,</t>
  </si>
  <si>
    <t>INTOCMIT</t>
  </si>
  <si>
    <t>EC ROSU DENISA ELENA</t>
  </si>
  <si>
    <t>EC TILIMPEA DRAGOS</t>
  </si>
  <si>
    <t>EC. ENACHE ELENA</t>
  </si>
  <si>
    <t>STATISTICIAN FENECHIU OLIVIA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</si>
</sst>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2"/>
      <name val="Arial"/>
      <family val="2"/>
    </font>
    <font>
      <b/>
      <sz val="14"/>
      <name val="Arial"/>
      <family val="2"/>
    </font>
    <font>
      <sz val="13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  <charset val="238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4" fontId="6" fillId="0" borderId="0" xfId="0" applyNumberFormat="1" applyFont="1" applyBorder="1"/>
    <xf numFmtId="0" fontId="0" fillId="0" borderId="0" xfId="0" applyBorder="1"/>
    <xf numFmtId="17" fontId="7" fillId="0" borderId="0" xfId="0" applyNumberFormat="1" applyFont="1" applyBorder="1"/>
    <xf numFmtId="3" fontId="8" fillId="0" borderId="0" xfId="0" applyNumberFormat="1" applyFont="1" applyBorder="1"/>
    <xf numFmtId="3" fontId="9" fillId="0" borderId="0" xfId="0" applyNumberFormat="1" applyFont="1" applyBorder="1"/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0" fillId="0" borderId="2" xfId="0" applyFont="1" applyBorder="1" applyAlignment="1">
      <alignment horizontal="left"/>
    </xf>
    <xf numFmtId="0" fontId="10" fillId="0" borderId="3" xfId="0" applyFont="1" applyBorder="1" applyAlignment="1"/>
    <xf numFmtId="0" fontId="10" fillId="0" borderId="2" xfId="0" applyFont="1" applyBorder="1" applyAlignment="1"/>
    <xf numFmtId="0" fontId="10" fillId="0" borderId="4" xfId="0" applyFont="1" applyBorder="1" applyAlignment="1"/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 wrapText="1"/>
    </xf>
    <xf numFmtId="0" fontId="11" fillId="0" borderId="0" xfId="0" applyFont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9" fillId="0" borderId="6" xfId="0" applyFont="1" applyBorder="1"/>
    <xf numFmtId="0" fontId="11" fillId="0" borderId="6" xfId="0" applyFont="1" applyBorder="1"/>
    <xf numFmtId="3" fontId="9" fillId="2" borderId="6" xfId="0" applyNumberFormat="1" applyFont="1" applyFill="1" applyBorder="1"/>
    <xf numFmtId="4" fontId="9" fillId="2" borderId="6" xfId="0" applyNumberFormat="1" applyFont="1" applyFill="1" applyBorder="1"/>
    <xf numFmtId="4" fontId="9" fillId="3" borderId="6" xfId="0" applyNumberFormat="1" applyFont="1" applyFill="1" applyBorder="1"/>
    <xf numFmtId="0" fontId="9" fillId="0" borderId="0" xfId="0" applyFont="1"/>
    <xf numFmtId="0" fontId="0" fillId="0" borderId="6" xfId="0" applyBorder="1"/>
    <xf numFmtId="4" fontId="11" fillId="0" borderId="6" xfId="0" applyNumberFormat="1" applyFont="1" applyBorder="1"/>
    <xf numFmtId="4" fontId="3" fillId="0" borderId="6" xfId="0" applyNumberFormat="1" applyFont="1" applyBorder="1"/>
    <xf numFmtId="3" fontId="9" fillId="4" borderId="6" xfId="0" applyNumberFormat="1" applyFont="1" applyFill="1" applyBorder="1"/>
    <xf numFmtId="3" fontId="9" fillId="0" borderId="6" xfId="0" applyNumberFormat="1" applyFont="1" applyBorder="1"/>
    <xf numFmtId="3" fontId="9" fillId="3" borderId="6" xfId="0" applyNumberFormat="1" applyFont="1" applyFill="1" applyBorder="1"/>
    <xf numFmtId="0" fontId="12" fillId="0" borderId="0" xfId="0" applyFont="1" applyBorder="1"/>
    <xf numFmtId="0" fontId="11" fillId="0" borderId="0" xfId="0" applyFont="1" applyAlignment="1">
      <alignment horizontal="center"/>
    </xf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Fill="1" applyBorder="1"/>
    <xf numFmtId="3" fontId="9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"/>
  <sheetViews>
    <sheetView tabSelected="1" workbookViewId="0">
      <selection sqref="A1:XFD1048576"/>
    </sheetView>
  </sheetViews>
  <sheetFormatPr defaultRowHeight="15"/>
  <cols>
    <col min="1" max="1" width="4.28515625" customWidth="1"/>
    <col min="2" max="2" width="23" customWidth="1"/>
    <col min="3" max="3" width="7.5703125" customWidth="1"/>
    <col min="4" max="4" width="8.28515625" customWidth="1"/>
    <col min="5" max="5" width="7.7109375" customWidth="1"/>
    <col min="6" max="6" width="8.140625" customWidth="1"/>
    <col min="7" max="7" width="7.140625" customWidth="1"/>
    <col min="8" max="8" width="11.85546875" customWidth="1"/>
    <col min="9" max="10" width="10.85546875" customWidth="1"/>
    <col min="11" max="11" width="10.28515625" customWidth="1"/>
    <col min="12" max="12" width="11.7109375" customWidth="1"/>
    <col min="13" max="13" width="11.28515625" customWidth="1"/>
    <col min="15" max="15" width="3.42578125" customWidth="1"/>
    <col min="16" max="16" width="21.7109375" customWidth="1"/>
    <col min="17" max="17" width="12.140625" customWidth="1"/>
    <col min="18" max="18" width="12.85546875" customWidth="1"/>
    <col min="19" max="19" width="12" customWidth="1"/>
    <col min="20" max="20" width="10.140625" bestFit="1" customWidth="1"/>
    <col min="21" max="21" width="12.5703125" customWidth="1"/>
    <col min="22" max="22" width="11.28515625" customWidth="1"/>
    <col min="257" max="257" width="4.28515625" customWidth="1"/>
    <col min="258" max="258" width="23" customWidth="1"/>
    <col min="259" max="259" width="7.5703125" customWidth="1"/>
    <col min="260" max="260" width="8.28515625" customWidth="1"/>
    <col min="261" max="261" width="7.7109375" customWidth="1"/>
    <col min="262" max="262" width="8.140625" customWidth="1"/>
    <col min="263" max="263" width="7.140625" customWidth="1"/>
    <col min="264" max="264" width="11.85546875" customWidth="1"/>
    <col min="265" max="266" width="10.85546875" customWidth="1"/>
    <col min="267" max="267" width="10.28515625" customWidth="1"/>
    <col min="268" max="268" width="11.7109375" customWidth="1"/>
    <col min="269" max="269" width="11.28515625" customWidth="1"/>
    <col min="271" max="271" width="3.42578125" customWidth="1"/>
    <col min="272" max="272" width="21.7109375" customWidth="1"/>
    <col min="273" max="273" width="12.140625" customWidth="1"/>
    <col min="274" max="274" width="12.85546875" customWidth="1"/>
    <col min="275" max="275" width="12" customWidth="1"/>
    <col min="276" max="276" width="10.140625" bestFit="1" customWidth="1"/>
    <col min="277" max="277" width="12.5703125" customWidth="1"/>
    <col min="278" max="278" width="11.28515625" customWidth="1"/>
    <col min="513" max="513" width="4.28515625" customWidth="1"/>
    <col min="514" max="514" width="23" customWidth="1"/>
    <col min="515" max="515" width="7.5703125" customWidth="1"/>
    <col min="516" max="516" width="8.28515625" customWidth="1"/>
    <col min="517" max="517" width="7.7109375" customWidth="1"/>
    <col min="518" max="518" width="8.140625" customWidth="1"/>
    <col min="519" max="519" width="7.140625" customWidth="1"/>
    <col min="520" max="520" width="11.85546875" customWidth="1"/>
    <col min="521" max="522" width="10.85546875" customWidth="1"/>
    <col min="523" max="523" width="10.28515625" customWidth="1"/>
    <col min="524" max="524" width="11.7109375" customWidth="1"/>
    <col min="525" max="525" width="11.28515625" customWidth="1"/>
    <col min="527" max="527" width="3.42578125" customWidth="1"/>
    <col min="528" max="528" width="21.7109375" customWidth="1"/>
    <col min="529" max="529" width="12.140625" customWidth="1"/>
    <col min="530" max="530" width="12.85546875" customWidth="1"/>
    <col min="531" max="531" width="12" customWidth="1"/>
    <col min="532" max="532" width="10.140625" bestFit="1" customWidth="1"/>
    <col min="533" max="533" width="12.5703125" customWidth="1"/>
    <col min="534" max="534" width="11.28515625" customWidth="1"/>
    <col min="769" max="769" width="4.28515625" customWidth="1"/>
    <col min="770" max="770" width="23" customWidth="1"/>
    <col min="771" max="771" width="7.5703125" customWidth="1"/>
    <col min="772" max="772" width="8.28515625" customWidth="1"/>
    <col min="773" max="773" width="7.7109375" customWidth="1"/>
    <col min="774" max="774" width="8.140625" customWidth="1"/>
    <col min="775" max="775" width="7.140625" customWidth="1"/>
    <col min="776" max="776" width="11.85546875" customWidth="1"/>
    <col min="777" max="778" width="10.85546875" customWidth="1"/>
    <col min="779" max="779" width="10.28515625" customWidth="1"/>
    <col min="780" max="780" width="11.7109375" customWidth="1"/>
    <col min="781" max="781" width="11.28515625" customWidth="1"/>
    <col min="783" max="783" width="3.42578125" customWidth="1"/>
    <col min="784" max="784" width="21.7109375" customWidth="1"/>
    <col min="785" max="785" width="12.140625" customWidth="1"/>
    <col min="786" max="786" width="12.85546875" customWidth="1"/>
    <col min="787" max="787" width="12" customWidth="1"/>
    <col min="788" max="788" width="10.140625" bestFit="1" customWidth="1"/>
    <col min="789" max="789" width="12.5703125" customWidth="1"/>
    <col min="790" max="790" width="11.28515625" customWidth="1"/>
    <col min="1025" max="1025" width="4.28515625" customWidth="1"/>
    <col min="1026" max="1026" width="23" customWidth="1"/>
    <col min="1027" max="1027" width="7.5703125" customWidth="1"/>
    <col min="1028" max="1028" width="8.28515625" customWidth="1"/>
    <col min="1029" max="1029" width="7.7109375" customWidth="1"/>
    <col min="1030" max="1030" width="8.140625" customWidth="1"/>
    <col min="1031" max="1031" width="7.140625" customWidth="1"/>
    <col min="1032" max="1032" width="11.85546875" customWidth="1"/>
    <col min="1033" max="1034" width="10.85546875" customWidth="1"/>
    <col min="1035" max="1035" width="10.28515625" customWidth="1"/>
    <col min="1036" max="1036" width="11.7109375" customWidth="1"/>
    <col min="1037" max="1037" width="11.28515625" customWidth="1"/>
    <col min="1039" max="1039" width="3.42578125" customWidth="1"/>
    <col min="1040" max="1040" width="21.7109375" customWidth="1"/>
    <col min="1041" max="1041" width="12.140625" customWidth="1"/>
    <col min="1042" max="1042" width="12.85546875" customWidth="1"/>
    <col min="1043" max="1043" width="12" customWidth="1"/>
    <col min="1044" max="1044" width="10.140625" bestFit="1" customWidth="1"/>
    <col min="1045" max="1045" width="12.5703125" customWidth="1"/>
    <col min="1046" max="1046" width="11.28515625" customWidth="1"/>
    <col min="1281" max="1281" width="4.28515625" customWidth="1"/>
    <col min="1282" max="1282" width="23" customWidth="1"/>
    <col min="1283" max="1283" width="7.5703125" customWidth="1"/>
    <col min="1284" max="1284" width="8.28515625" customWidth="1"/>
    <col min="1285" max="1285" width="7.7109375" customWidth="1"/>
    <col min="1286" max="1286" width="8.140625" customWidth="1"/>
    <col min="1287" max="1287" width="7.140625" customWidth="1"/>
    <col min="1288" max="1288" width="11.85546875" customWidth="1"/>
    <col min="1289" max="1290" width="10.85546875" customWidth="1"/>
    <col min="1291" max="1291" width="10.28515625" customWidth="1"/>
    <col min="1292" max="1292" width="11.7109375" customWidth="1"/>
    <col min="1293" max="1293" width="11.28515625" customWidth="1"/>
    <col min="1295" max="1295" width="3.42578125" customWidth="1"/>
    <col min="1296" max="1296" width="21.7109375" customWidth="1"/>
    <col min="1297" max="1297" width="12.140625" customWidth="1"/>
    <col min="1298" max="1298" width="12.85546875" customWidth="1"/>
    <col min="1299" max="1299" width="12" customWidth="1"/>
    <col min="1300" max="1300" width="10.140625" bestFit="1" customWidth="1"/>
    <col min="1301" max="1301" width="12.5703125" customWidth="1"/>
    <col min="1302" max="1302" width="11.28515625" customWidth="1"/>
    <col min="1537" max="1537" width="4.28515625" customWidth="1"/>
    <col min="1538" max="1538" width="23" customWidth="1"/>
    <col min="1539" max="1539" width="7.5703125" customWidth="1"/>
    <col min="1540" max="1540" width="8.28515625" customWidth="1"/>
    <col min="1541" max="1541" width="7.7109375" customWidth="1"/>
    <col min="1542" max="1542" width="8.140625" customWidth="1"/>
    <col min="1543" max="1543" width="7.140625" customWidth="1"/>
    <col min="1544" max="1544" width="11.85546875" customWidth="1"/>
    <col min="1545" max="1546" width="10.85546875" customWidth="1"/>
    <col min="1547" max="1547" width="10.28515625" customWidth="1"/>
    <col min="1548" max="1548" width="11.7109375" customWidth="1"/>
    <col min="1549" max="1549" width="11.28515625" customWidth="1"/>
    <col min="1551" max="1551" width="3.42578125" customWidth="1"/>
    <col min="1552" max="1552" width="21.7109375" customWidth="1"/>
    <col min="1553" max="1553" width="12.140625" customWidth="1"/>
    <col min="1554" max="1554" width="12.85546875" customWidth="1"/>
    <col min="1555" max="1555" width="12" customWidth="1"/>
    <col min="1556" max="1556" width="10.140625" bestFit="1" customWidth="1"/>
    <col min="1557" max="1557" width="12.5703125" customWidth="1"/>
    <col min="1558" max="1558" width="11.28515625" customWidth="1"/>
    <col min="1793" max="1793" width="4.28515625" customWidth="1"/>
    <col min="1794" max="1794" width="23" customWidth="1"/>
    <col min="1795" max="1795" width="7.5703125" customWidth="1"/>
    <col min="1796" max="1796" width="8.28515625" customWidth="1"/>
    <col min="1797" max="1797" width="7.7109375" customWidth="1"/>
    <col min="1798" max="1798" width="8.140625" customWidth="1"/>
    <col min="1799" max="1799" width="7.140625" customWidth="1"/>
    <col min="1800" max="1800" width="11.85546875" customWidth="1"/>
    <col min="1801" max="1802" width="10.85546875" customWidth="1"/>
    <col min="1803" max="1803" width="10.28515625" customWidth="1"/>
    <col min="1804" max="1804" width="11.7109375" customWidth="1"/>
    <col min="1805" max="1805" width="11.28515625" customWidth="1"/>
    <col min="1807" max="1807" width="3.42578125" customWidth="1"/>
    <col min="1808" max="1808" width="21.7109375" customWidth="1"/>
    <col min="1809" max="1809" width="12.140625" customWidth="1"/>
    <col min="1810" max="1810" width="12.85546875" customWidth="1"/>
    <col min="1811" max="1811" width="12" customWidth="1"/>
    <col min="1812" max="1812" width="10.140625" bestFit="1" customWidth="1"/>
    <col min="1813" max="1813" width="12.5703125" customWidth="1"/>
    <col min="1814" max="1814" width="11.28515625" customWidth="1"/>
    <col min="2049" max="2049" width="4.28515625" customWidth="1"/>
    <col min="2050" max="2050" width="23" customWidth="1"/>
    <col min="2051" max="2051" width="7.5703125" customWidth="1"/>
    <col min="2052" max="2052" width="8.28515625" customWidth="1"/>
    <col min="2053" max="2053" width="7.7109375" customWidth="1"/>
    <col min="2054" max="2054" width="8.140625" customWidth="1"/>
    <col min="2055" max="2055" width="7.140625" customWidth="1"/>
    <col min="2056" max="2056" width="11.85546875" customWidth="1"/>
    <col min="2057" max="2058" width="10.85546875" customWidth="1"/>
    <col min="2059" max="2059" width="10.28515625" customWidth="1"/>
    <col min="2060" max="2060" width="11.7109375" customWidth="1"/>
    <col min="2061" max="2061" width="11.28515625" customWidth="1"/>
    <col min="2063" max="2063" width="3.42578125" customWidth="1"/>
    <col min="2064" max="2064" width="21.7109375" customWidth="1"/>
    <col min="2065" max="2065" width="12.140625" customWidth="1"/>
    <col min="2066" max="2066" width="12.85546875" customWidth="1"/>
    <col min="2067" max="2067" width="12" customWidth="1"/>
    <col min="2068" max="2068" width="10.140625" bestFit="1" customWidth="1"/>
    <col min="2069" max="2069" width="12.5703125" customWidth="1"/>
    <col min="2070" max="2070" width="11.28515625" customWidth="1"/>
    <col min="2305" max="2305" width="4.28515625" customWidth="1"/>
    <col min="2306" max="2306" width="23" customWidth="1"/>
    <col min="2307" max="2307" width="7.5703125" customWidth="1"/>
    <col min="2308" max="2308" width="8.28515625" customWidth="1"/>
    <col min="2309" max="2309" width="7.7109375" customWidth="1"/>
    <col min="2310" max="2310" width="8.140625" customWidth="1"/>
    <col min="2311" max="2311" width="7.140625" customWidth="1"/>
    <col min="2312" max="2312" width="11.85546875" customWidth="1"/>
    <col min="2313" max="2314" width="10.85546875" customWidth="1"/>
    <col min="2315" max="2315" width="10.28515625" customWidth="1"/>
    <col min="2316" max="2316" width="11.7109375" customWidth="1"/>
    <col min="2317" max="2317" width="11.28515625" customWidth="1"/>
    <col min="2319" max="2319" width="3.42578125" customWidth="1"/>
    <col min="2320" max="2320" width="21.7109375" customWidth="1"/>
    <col min="2321" max="2321" width="12.140625" customWidth="1"/>
    <col min="2322" max="2322" width="12.85546875" customWidth="1"/>
    <col min="2323" max="2323" width="12" customWidth="1"/>
    <col min="2324" max="2324" width="10.140625" bestFit="1" customWidth="1"/>
    <col min="2325" max="2325" width="12.5703125" customWidth="1"/>
    <col min="2326" max="2326" width="11.28515625" customWidth="1"/>
    <col min="2561" max="2561" width="4.28515625" customWidth="1"/>
    <col min="2562" max="2562" width="23" customWidth="1"/>
    <col min="2563" max="2563" width="7.5703125" customWidth="1"/>
    <col min="2564" max="2564" width="8.28515625" customWidth="1"/>
    <col min="2565" max="2565" width="7.7109375" customWidth="1"/>
    <col min="2566" max="2566" width="8.140625" customWidth="1"/>
    <col min="2567" max="2567" width="7.140625" customWidth="1"/>
    <col min="2568" max="2568" width="11.85546875" customWidth="1"/>
    <col min="2569" max="2570" width="10.85546875" customWidth="1"/>
    <col min="2571" max="2571" width="10.28515625" customWidth="1"/>
    <col min="2572" max="2572" width="11.7109375" customWidth="1"/>
    <col min="2573" max="2573" width="11.28515625" customWidth="1"/>
    <col min="2575" max="2575" width="3.42578125" customWidth="1"/>
    <col min="2576" max="2576" width="21.7109375" customWidth="1"/>
    <col min="2577" max="2577" width="12.140625" customWidth="1"/>
    <col min="2578" max="2578" width="12.85546875" customWidth="1"/>
    <col min="2579" max="2579" width="12" customWidth="1"/>
    <col min="2580" max="2580" width="10.140625" bestFit="1" customWidth="1"/>
    <col min="2581" max="2581" width="12.5703125" customWidth="1"/>
    <col min="2582" max="2582" width="11.28515625" customWidth="1"/>
    <col min="2817" max="2817" width="4.28515625" customWidth="1"/>
    <col min="2818" max="2818" width="23" customWidth="1"/>
    <col min="2819" max="2819" width="7.5703125" customWidth="1"/>
    <col min="2820" max="2820" width="8.28515625" customWidth="1"/>
    <col min="2821" max="2821" width="7.7109375" customWidth="1"/>
    <col min="2822" max="2822" width="8.140625" customWidth="1"/>
    <col min="2823" max="2823" width="7.140625" customWidth="1"/>
    <col min="2824" max="2824" width="11.85546875" customWidth="1"/>
    <col min="2825" max="2826" width="10.85546875" customWidth="1"/>
    <col min="2827" max="2827" width="10.28515625" customWidth="1"/>
    <col min="2828" max="2828" width="11.7109375" customWidth="1"/>
    <col min="2829" max="2829" width="11.28515625" customWidth="1"/>
    <col min="2831" max="2831" width="3.42578125" customWidth="1"/>
    <col min="2832" max="2832" width="21.7109375" customWidth="1"/>
    <col min="2833" max="2833" width="12.140625" customWidth="1"/>
    <col min="2834" max="2834" width="12.85546875" customWidth="1"/>
    <col min="2835" max="2835" width="12" customWidth="1"/>
    <col min="2836" max="2836" width="10.140625" bestFit="1" customWidth="1"/>
    <col min="2837" max="2837" width="12.5703125" customWidth="1"/>
    <col min="2838" max="2838" width="11.28515625" customWidth="1"/>
    <col min="3073" max="3073" width="4.28515625" customWidth="1"/>
    <col min="3074" max="3074" width="23" customWidth="1"/>
    <col min="3075" max="3075" width="7.5703125" customWidth="1"/>
    <col min="3076" max="3076" width="8.28515625" customWidth="1"/>
    <col min="3077" max="3077" width="7.7109375" customWidth="1"/>
    <col min="3078" max="3078" width="8.140625" customWidth="1"/>
    <col min="3079" max="3079" width="7.140625" customWidth="1"/>
    <col min="3080" max="3080" width="11.85546875" customWidth="1"/>
    <col min="3081" max="3082" width="10.85546875" customWidth="1"/>
    <col min="3083" max="3083" width="10.28515625" customWidth="1"/>
    <col min="3084" max="3084" width="11.7109375" customWidth="1"/>
    <col min="3085" max="3085" width="11.28515625" customWidth="1"/>
    <col min="3087" max="3087" width="3.42578125" customWidth="1"/>
    <col min="3088" max="3088" width="21.7109375" customWidth="1"/>
    <col min="3089" max="3089" width="12.140625" customWidth="1"/>
    <col min="3090" max="3090" width="12.85546875" customWidth="1"/>
    <col min="3091" max="3091" width="12" customWidth="1"/>
    <col min="3092" max="3092" width="10.140625" bestFit="1" customWidth="1"/>
    <col min="3093" max="3093" width="12.5703125" customWidth="1"/>
    <col min="3094" max="3094" width="11.28515625" customWidth="1"/>
    <col min="3329" max="3329" width="4.28515625" customWidth="1"/>
    <col min="3330" max="3330" width="23" customWidth="1"/>
    <col min="3331" max="3331" width="7.5703125" customWidth="1"/>
    <col min="3332" max="3332" width="8.28515625" customWidth="1"/>
    <col min="3333" max="3333" width="7.7109375" customWidth="1"/>
    <col min="3334" max="3334" width="8.140625" customWidth="1"/>
    <col min="3335" max="3335" width="7.140625" customWidth="1"/>
    <col min="3336" max="3336" width="11.85546875" customWidth="1"/>
    <col min="3337" max="3338" width="10.85546875" customWidth="1"/>
    <col min="3339" max="3339" width="10.28515625" customWidth="1"/>
    <col min="3340" max="3340" width="11.7109375" customWidth="1"/>
    <col min="3341" max="3341" width="11.28515625" customWidth="1"/>
    <col min="3343" max="3343" width="3.42578125" customWidth="1"/>
    <col min="3344" max="3344" width="21.7109375" customWidth="1"/>
    <col min="3345" max="3345" width="12.140625" customWidth="1"/>
    <col min="3346" max="3346" width="12.85546875" customWidth="1"/>
    <col min="3347" max="3347" width="12" customWidth="1"/>
    <col min="3348" max="3348" width="10.140625" bestFit="1" customWidth="1"/>
    <col min="3349" max="3349" width="12.5703125" customWidth="1"/>
    <col min="3350" max="3350" width="11.28515625" customWidth="1"/>
    <col min="3585" max="3585" width="4.28515625" customWidth="1"/>
    <col min="3586" max="3586" width="23" customWidth="1"/>
    <col min="3587" max="3587" width="7.5703125" customWidth="1"/>
    <col min="3588" max="3588" width="8.28515625" customWidth="1"/>
    <col min="3589" max="3589" width="7.7109375" customWidth="1"/>
    <col min="3590" max="3590" width="8.140625" customWidth="1"/>
    <col min="3591" max="3591" width="7.140625" customWidth="1"/>
    <col min="3592" max="3592" width="11.85546875" customWidth="1"/>
    <col min="3593" max="3594" width="10.85546875" customWidth="1"/>
    <col min="3595" max="3595" width="10.28515625" customWidth="1"/>
    <col min="3596" max="3596" width="11.7109375" customWidth="1"/>
    <col min="3597" max="3597" width="11.28515625" customWidth="1"/>
    <col min="3599" max="3599" width="3.42578125" customWidth="1"/>
    <col min="3600" max="3600" width="21.7109375" customWidth="1"/>
    <col min="3601" max="3601" width="12.140625" customWidth="1"/>
    <col min="3602" max="3602" width="12.85546875" customWidth="1"/>
    <col min="3603" max="3603" width="12" customWidth="1"/>
    <col min="3604" max="3604" width="10.140625" bestFit="1" customWidth="1"/>
    <col min="3605" max="3605" width="12.5703125" customWidth="1"/>
    <col min="3606" max="3606" width="11.28515625" customWidth="1"/>
    <col min="3841" max="3841" width="4.28515625" customWidth="1"/>
    <col min="3842" max="3842" width="23" customWidth="1"/>
    <col min="3843" max="3843" width="7.5703125" customWidth="1"/>
    <col min="3844" max="3844" width="8.28515625" customWidth="1"/>
    <col min="3845" max="3845" width="7.7109375" customWidth="1"/>
    <col min="3846" max="3846" width="8.140625" customWidth="1"/>
    <col min="3847" max="3847" width="7.140625" customWidth="1"/>
    <col min="3848" max="3848" width="11.85546875" customWidth="1"/>
    <col min="3849" max="3850" width="10.85546875" customWidth="1"/>
    <col min="3851" max="3851" width="10.28515625" customWidth="1"/>
    <col min="3852" max="3852" width="11.7109375" customWidth="1"/>
    <col min="3853" max="3853" width="11.28515625" customWidth="1"/>
    <col min="3855" max="3855" width="3.42578125" customWidth="1"/>
    <col min="3856" max="3856" width="21.7109375" customWidth="1"/>
    <col min="3857" max="3857" width="12.140625" customWidth="1"/>
    <col min="3858" max="3858" width="12.85546875" customWidth="1"/>
    <col min="3859" max="3859" width="12" customWidth="1"/>
    <col min="3860" max="3860" width="10.140625" bestFit="1" customWidth="1"/>
    <col min="3861" max="3861" width="12.5703125" customWidth="1"/>
    <col min="3862" max="3862" width="11.28515625" customWidth="1"/>
    <col min="4097" max="4097" width="4.28515625" customWidth="1"/>
    <col min="4098" max="4098" width="23" customWidth="1"/>
    <col min="4099" max="4099" width="7.5703125" customWidth="1"/>
    <col min="4100" max="4100" width="8.28515625" customWidth="1"/>
    <col min="4101" max="4101" width="7.7109375" customWidth="1"/>
    <col min="4102" max="4102" width="8.140625" customWidth="1"/>
    <col min="4103" max="4103" width="7.140625" customWidth="1"/>
    <col min="4104" max="4104" width="11.85546875" customWidth="1"/>
    <col min="4105" max="4106" width="10.85546875" customWidth="1"/>
    <col min="4107" max="4107" width="10.28515625" customWidth="1"/>
    <col min="4108" max="4108" width="11.7109375" customWidth="1"/>
    <col min="4109" max="4109" width="11.28515625" customWidth="1"/>
    <col min="4111" max="4111" width="3.42578125" customWidth="1"/>
    <col min="4112" max="4112" width="21.7109375" customWidth="1"/>
    <col min="4113" max="4113" width="12.140625" customWidth="1"/>
    <col min="4114" max="4114" width="12.85546875" customWidth="1"/>
    <col min="4115" max="4115" width="12" customWidth="1"/>
    <col min="4116" max="4116" width="10.140625" bestFit="1" customWidth="1"/>
    <col min="4117" max="4117" width="12.5703125" customWidth="1"/>
    <col min="4118" max="4118" width="11.28515625" customWidth="1"/>
    <col min="4353" max="4353" width="4.28515625" customWidth="1"/>
    <col min="4354" max="4354" width="23" customWidth="1"/>
    <col min="4355" max="4355" width="7.5703125" customWidth="1"/>
    <col min="4356" max="4356" width="8.28515625" customWidth="1"/>
    <col min="4357" max="4357" width="7.7109375" customWidth="1"/>
    <col min="4358" max="4358" width="8.140625" customWidth="1"/>
    <col min="4359" max="4359" width="7.140625" customWidth="1"/>
    <col min="4360" max="4360" width="11.85546875" customWidth="1"/>
    <col min="4361" max="4362" width="10.85546875" customWidth="1"/>
    <col min="4363" max="4363" width="10.28515625" customWidth="1"/>
    <col min="4364" max="4364" width="11.7109375" customWidth="1"/>
    <col min="4365" max="4365" width="11.28515625" customWidth="1"/>
    <col min="4367" max="4367" width="3.42578125" customWidth="1"/>
    <col min="4368" max="4368" width="21.7109375" customWidth="1"/>
    <col min="4369" max="4369" width="12.140625" customWidth="1"/>
    <col min="4370" max="4370" width="12.85546875" customWidth="1"/>
    <col min="4371" max="4371" width="12" customWidth="1"/>
    <col min="4372" max="4372" width="10.140625" bestFit="1" customWidth="1"/>
    <col min="4373" max="4373" width="12.5703125" customWidth="1"/>
    <col min="4374" max="4374" width="11.28515625" customWidth="1"/>
    <col min="4609" max="4609" width="4.28515625" customWidth="1"/>
    <col min="4610" max="4610" width="23" customWidth="1"/>
    <col min="4611" max="4611" width="7.5703125" customWidth="1"/>
    <col min="4612" max="4612" width="8.28515625" customWidth="1"/>
    <col min="4613" max="4613" width="7.7109375" customWidth="1"/>
    <col min="4614" max="4614" width="8.140625" customWidth="1"/>
    <col min="4615" max="4615" width="7.140625" customWidth="1"/>
    <col min="4616" max="4616" width="11.85546875" customWidth="1"/>
    <col min="4617" max="4618" width="10.85546875" customWidth="1"/>
    <col min="4619" max="4619" width="10.28515625" customWidth="1"/>
    <col min="4620" max="4620" width="11.7109375" customWidth="1"/>
    <col min="4621" max="4621" width="11.28515625" customWidth="1"/>
    <col min="4623" max="4623" width="3.42578125" customWidth="1"/>
    <col min="4624" max="4624" width="21.7109375" customWidth="1"/>
    <col min="4625" max="4625" width="12.140625" customWidth="1"/>
    <col min="4626" max="4626" width="12.85546875" customWidth="1"/>
    <col min="4627" max="4627" width="12" customWidth="1"/>
    <col min="4628" max="4628" width="10.140625" bestFit="1" customWidth="1"/>
    <col min="4629" max="4629" width="12.5703125" customWidth="1"/>
    <col min="4630" max="4630" width="11.28515625" customWidth="1"/>
    <col min="4865" max="4865" width="4.28515625" customWidth="1"/>
    <col min="4866" max="4866" width="23" customWidth="1"/>
    <col min="4867" max="4867" width="7.5703125" customWidth="1"/>
    <col min="4868" max="4868" width="8.28515625" customWidth="1"/>
    <col min="4869" max="4869" width="7.7109375" customWidth="1"/>
    <col min="4870" max="4870" width="8.140625" customWidth="1"/>
    <col min="4871" max="4871" width="7.140625" customWidth="1"/>
    <col min="4872" max="4872" width="11.85546875" customWidth="1"/>
    <col min="4873" max="4874" width="10.85546875" customWidth="1"/>
    <col min="4875" max="4875" width="10.28515625" customWidth="1"/>
    <col min="4876" max="4876" width="11.7109375" customWidth="1"/>
    <col min="4877" max="4877" width="11.28515625" customWidth="1"/>
    <col min="4879" max="4879" width="3.42578125" customWidth="1"/>
    <col min="4880" max="4880" width="21.7109375" customWidth="1"/>
    <col min="4881" max="4881" width="12.140625" customWidth="1"/>
    <col min="4882" max="4882" width="12.85546875" customWidth="1"/>
    <col min="4883" max="4883" width="12" customWidth="1"/>
    <col min="4884" max="4884" width="10.140625" bestFit="1" customWidth="1"/>
    <col min="4885" max="4885" width="12.5703125" customWidth="1"/>
    <col min="4886" max="4886" width="11.28515625" customWidth="1"/>
    <col min="5121" max="5121" width="4.28515625" customWidth="1"/>
    <col min="5122" max="5122" width="23" customWidth="1"/>
    <col min="5123" max="5123" width="7.5703125" customWidth="1"/>
    <col min="5124" max="5124" width="8.28515625" customWidth="1"/>
    <col min="5125" max="5125" width="7.7109375" customWidth="1"/>
    <col min="5126" max="5126" width="8.140625" customWidth="1"/>
    <col min="5127" max="5127" width="7.140625" customWidth="1"/>
    <col min="5128" max="5128" width="11.85546875" customWidth="1"/>
    <col min="5129" max="5130" width="10.85546875" customWidth="1"/>
    <col min="5131" max="5131" width="10.28515625" customWidth="1"/>
    <col min="5132" max="5132" width="11.7109375" customWidth="1"/>
    <col min="5133" max="5133" width="11.28515625" customWidth="1"/>
    <col min="5135" max="5135" width="3.42578125" customWidth="1"/>
    <col min="5136" max="5136" width="21.7109375" customWidth="1"/>
    <col min="5137" max="5137" width="12.140625" customWidth="1"/>
    <col min="5138" max="5138" width="12.85546875" customWidth="1"/>
    <col min="5139" max="5139" width="12" customWidth="1"/>
    <col min="5140" max="5140" width="10.140625" bestFit="1" customWidth="1"/>
    <col min="5141" max="5141" width="12.5703125" customWidth="1"/>
    <col min="5142" max="5142" width="11.28515625" customWidth="1"/>
    <col min="5377" max="5377" width="4.28515625" customWidth="1"/>
    <col min="5378" max="5378" width="23" customWidth="1"/>
    <col min="5379" max="5379" width="7.5703125" customWidth="1"/>
    <col min="5380" max="5380" width="8.28515625" customWidth="1"/>
    <col min="5381" max="5381" width="7.7109375" customWidth="1"/>
    <col min="5382" max="5382" width="8.140625" customWidth="1"/>
    <col min="5383" max="5383" width="7.140625" customWidth="1"/>
    <col min="5384" max="5384" width="11.85546875" customWidth="1"/>
    <col min="5385" max="5386" width="10.85546875" customWidth="1"/>
    <col min="5387" max="5387" width="10.28515625" customWidth="1"/>
    <col min="5388" max="5388" width="11.7109375" customWidth="1"/>
    <col min="5389" max="5389" width="11.28515625" customWidth="1"/>
    <col min="5391" max="5391" width="3.42578125" customWidth="1"/>
    <col min="5392" max="5392" width="21.7109375" customWidth="1"/>
    <col min="5393" max="5393" width="12.140625" customWidth="1"/>
    <col min="5394" max="5394" width="12.85546875" customWidth="1"/>
    <col min="5395" max="5395" width="12" customWidth="1"/>
    <col min="5396" max="5396" width="10.140625" bestFit="1" customWidth="1"/>
    <col min="5397" max="5397" width="12.5703125" customWidth="1"/>
    <col min="5398" max="5398" width="11.28515625" customWidth="1"/>
    <col min="5633" max="5633" width="4.28515625" customWidth="1"/>
    <col min="5634" max="5634" width="23" customWidth="1"/>
    <col min="5635" max="5635" width="7.5703125" customWidth="1"/>
    <col min="5636" max="5636" width="8.28515625" customWidth="1"/>
    <col min="5637" max="5637" width="7.7109375" customWidth="1"/>
    <col min="5638" max="5638" width="8.140625" customWidth="1"/>
    <col min="5639" max="5639" width="7.140625" customWidth="1"/>
    <col min="5640" max="5640" width="11.85546875" customWidth="1"/>
    <col min="5641" max="5642" width="10.85546875" customWidth="1"/>
    <col min="5643" max="5643" width="10.28515625" customWidth="1"/>
    <col min="5644" max="5644" width="11.7109375" customWidth="1"/>
    <col min="5645" max="5645" width="11.28515625" customWidth="1"/>
    <col min="5647" max="5647" width="3.42578125" customWidth="1"/>
    <col min="5648" max="5648" width="21.7109375" customWidth="1"/>
    <col min="5649" max="5649" width="12.140625" customWidth="1"/>
    <col min="5650" max="5650" width="12.85546875" customWidth="1"/>
    <col min="5651" max="5651" width="12" customWidth="1"/>
    <col min="5652" max="5652" width="10.140625" bestFit="1" customWidth="1"/>
    <col min="5653" max="5653" width="12.5703125" customWidth="1"/>
    <col min="5654" max="5654" width="11.28515625" customWidth="1"/>
    <col min="5889" max="5889" width="4.28515625" customWidth="1"/>
    <col min="5890" max="5890" width="23" customWidth="1"/>
    <col min="5891" max="5891" width="7.5703125" customWidth="1"/>
    <col min="5892" max="5892" width="8.28515625" customWidth="1"/>
    <col min="5893" max="5893" width="7.7109375" customWidth="1"/>
    <col min="5894" max="5894" width="8.140625" customWidth="1"/>
    <col min="5895" max="5895" width="7.140625" customWidth="1"/>
    <col min="5896" max="5896" width="11.85546875" customWidth="1"/>
    <col min="5897" max="5898" width="10.85546875" customWidth="1"/>
    <col min="5899" max="5899" width="10.28515625" customWidth="1"/>
    <col min="5900" max="5900" width="11.7109375" customWidth="1"/>
    <col min="5901" max="5901" width="11.28515625" customWidth="1"/>
    <col min="5903" max="5903" width="3.42578125" customWidth="1"/>
    <col min="5904" max="5904" width="21.7109375" customWidth="1"/>
    <col min="5905" max="5905" width="12.140625" customWidth="1"/>
    <col min="5906" max="5906" width="12.85546875" customWidth="1"/>
    <col min="5907" max="5907" width="12" customWidth="1"/>
    <col min="5908" max="5908" width="10.140625" bestFit="1" customWidth="1"/>
    <col min="5909" max="5909" width="12.5703125" customWidth="1"/>
    <col min="5910" max="5910" width="11.28515625" customWidth="1"/>
    <col min="6145" max="6145" width="4.28515625" customWidth="1"/>
    <col min="6146" max="6146" width="23" customWidth="1"/>
    <col min="6147" max="6147" width="7.5703125" customWidth="1"/>
    <col min="6148" max="6148" width="8.28515625" customWidth="1"/>
    <col min="6149" max="6149" width="7.7109375" customWidth="1"/>
    <col min="6150" max="6150" width="8.140625" customWidth="1"/>
    <col min="6151" max="6151" width="7.140625" customWidth="1"/>
    <col min="6152" max="6152" width="11.85546875" customWidth="1"/>
    <col min="6153" max="6154" width="10.85546875" customWidth="1"/>
    <col min="6155" max="6155" width="10.28515625" customWidth="1"/>
    <col min="6156" max="6156" width="11.7109375" customWidth="1"/>
    <col min="6157" max="6157" width="11.28515625" customWidth="1"/>
    <col min="6159" max="6159" width="3.42578125" customWidth="1"/>
    <col min="6160" max="6160" width="21.7109375" customWidth="1"/>
    <col min="6161" max="6161" width="12.140625" customWidth="1"/>
    <col min="6162" max="6162" width="12.85546875" customWidth="1"/>
    <col min="6163" max="6163" width="12" customWidth="1"/>
    <col min="6164" max="6164" width="10.140625" bestFit="1" customWidth="1"/>
    <col min="6165" max="6165" width="12.5703125" customWidth="1"/>
    <col min="6166" max="6166" width="11.28515625" customWidth="1"/>
    <col min="6401" max="6401" width="4.28515625" customWidth="1"/>
    <col min="6402" max="6402" width="23" customWidth="1"/>
    <col min="6403" max="6403" width="7.5703125" customWidth="1"/>
    <col min="6404" max="6404" width="8.28515625" customWidth="1"/>
    <col min="6405" max="6405" width="7.7109375" customWidth="1"/>
    <col min="6406" max="6406" width="8.140625" customWidth="1"/>
    <col min="6407" max="6407" width="7.140625" customWidth="1"/>
    <col min="6408" max="6408" width="11.85546875" customWidth="1"/>
    <col min="6409" max="6410" width="10.85546875" customWidth="1"/>
    <col min="6411" max="6411" width="10.28515625" customWidth="1"/>
    <col min="6412" max="6412" width="11.7109375" customWidth="1"/>
    <col min="6413" max="6413" width="11.28515625" customWidth="1"/>
    <col min="6415" max="6415" width="3.42578125" customWidth="1"/>
    <col min="6416" max="6416" width="21.7109375" customWidth="1"/>
    <col min="6417" max="6417" width="12.140625" customWidth="1"/>
    <col min="6418" max="6418" width="12.85546875" customWidth="1"/>
    <col min="6419" max="6419" width="12" customWidth="1"/>
    <col min="6420" max="6420" width="10.140625" bestFit="1" customWidth="1"/>
    <col min="6421" max="6421" width="12.5703125" customWidth="1"/>
    <col min="6422" max="6422" width="11.28515625" customWidth="1"/>
    <col min="6657" max="6657" width="4.28515625" customWidth="1"/>
    <col min="6658" max="6658" width="23" customWidth="1"/>
    <col min="6659" max="6659" width="7.5703125" customWidth="1"/>
    <col min="6660" max="6660" width="8.28515625" customWidth="1"/>
    <col min="6661" max="6661" width="7.7109375" customWidth="1"/>
    <col min="6662" max="6662" width="8.140625" customWidth="1"/>
    <col min="6663" max="6663" width="7.140625" customWidth="1"/>
    <col min="6664" max="6664" width="11.85546875" customWidth="1"/>
    <col min="6665" max="6666" width="10.85546875" customWidth="1"/>
    <col min="6667" max="6667" width="10.28515625" customWidth="1"/>
    <col min="6668" max="6668" width="11.7109375" customWidth="1"/>
    <col min="6669" max="6669" width="11.28515625" customWidth="1"/>
    <col min="6671" max="6671" width="3.42578125" customWidth="1"/>
    <col min="6672" max="6672" width="21.7109375" customWidth="1"/>
    <col min="6673" max="6673" width="12.140625" customWidth="1"/>
    <col min="6674" max="6674" width="12.85546875" customWidth="1"/>
    <col min="6675" max="6675" width="12" customWidth="1"/>
    <col min="6676" max="6676" width="10.140625" bestFit="1" customWidth="1"/>
    <col min="6677" max="6677" width="12.5703125" customWidth="1"/>
    <col min="6678" max="6678" width="11.28515625" customWidth="1"/>
    <col min="6913" max="6913" width="4.28515625" customWidth="1"/>
    <col min="6914" max="6914" width="23" customWidth="1"/>
    <col min="6915" max="6915" width="7.5703125" customWidth="1"/>
    <col min="6916" max="6916" width="8.28515625" customWidth="1"/>
    <col min="6917" max="6917" width="7.7109375" customWidth="1"/>
    <col min="6918" max="6918" width="8.140625" customWidth="1"/>
    <col min="6919" max="6919" width="7.140625" customWidth="1"/>
    <col min="6920" max="6920" width="11.85546875" customWidth="1"/>
    <col min="6921" max="6922" width="10.85546875" customWidth="1"/>
    <col min="6923" max="6923" width="10.28515625" customWidth="1"/>
    <col min="6924" max="6924" width="11.7109375" customWidth="1"/>
    <col min="6925" max="6925" width="11.28515625" customWidth="1"/>
    <col min="6927" max="6927" width="3.42578125" customWidth="1"/>
    <col min="6928" max="6928" width="21.7109375" customWidth="1"/>
    <col min="6929" max="6929" width="12.140625" customWidth="1"/>
    <col min="6930" max="6930" width="12.85546875" customWidth="1"/>
    <col min="6931" max="6931" width="12" customWidth="1"/>
    <col min="6932" max="6932" width="10.140625" bestFit="1" customWidth="1"/>
    <col min="6933" max="6933" width="12.5703125" customWidth="1"/>
    <col min="6934" max="6934" width="11.28515625" customWidth="1"/>
    <col min="7169" max="7169" width="4.28515625" customWidth="1"/>
    <col min="7170" max="7170" width="23" customWidth="1"/>
    <col min="7171" max="7171" width="7.5703125" customWidth="1"/>
    <col min="7172" max="7172" width="8.28515625" customWidth="1"/>
    <col min="7173" max="7173" width="7.7109375" customWidth="1"/>
    <col min="7174" max="7174" width="8.140625" customWidth="1"/>
    <col min="7175" max="7175" width="7.140625" customWidth="1"/>
    <col min="7176" max="7176" width="11.85546875" customWidth="1"/>
    <col min="7177" max="7178" width="10.85546875" customWidth="1"/>
    <col min="7179" max="7179" width="10.28515625" customWidth="1"/>
    <col min="7180" max="7180" width="11.7109375" customWidth="1"/>
    <col min="7181" max="7181" width="11.28515625" customWidth="1"/>
    <col min="7183" max="7183" width="3.42578125" customWidth="1"/>
    <col min="7184" max="7184" width="21.7109375" customWidth="1"/>
    <col min="7185" max="7185" width="12.140625" customWidth="1"/>
    <col min="7186" max="7186" width="12.85546875" customWidth="1"/>
    <col min="7187" max="7187" width="12" customWidth="1"/>
    <col min="7188" max="7188" width="10.140625" bestFit="1" customWidth="1"/>
    <col min="7189" max="7189" width="12.5703125" customWidth="1"/>
    <col min="7190" max="7190" width="11.28515625" customWidth="1"/>
    <col min="7425" max="7425" width="4.28515625" customWidth="1"/>
    <col min="7426" max="7426" width="23" customWidth="1"/>
    <col min="7427" max="7427" width="7.5703125" customWidth="1"/>
    <col min="7428" max="7428" width="8.28515625" customWidth="1"/>
    <col min="7429" max="7429" width="7.7109375" customWidth="1"/>
    <col min="7430" max="7430" width="8.140625" customWidth="1"/>
    <col min="7431" max="7431" width="7.140625" customWidth="1"/>
    <col min="7432" max="7432" width="11.85546875" customWidth="1"/>
    <col min="7433" max="7434" width="10.85546875" customWidth="1"/>
    <col min="7435" max="7435" width="10.28515625" customWidth="1"/>
    <col min="7436" max="7436" width="11.7109375" customWidth="1"/>
    <col min="7437" max="7437" width="11.28515625" customWidth="1"/>
    <col min="7439" max="7439" width="3.42578125" customWidth="1"/>
    <col min="7440" max="7440" width="21.7109375" customWidth="1"/>
    <col min="7441" max="7441" width="12.140625" customWidth="1"/>
    <col min="7442" max="7442" width="12.85546875" customWidth="1"/>
    <col min="7443" max="7443" width="12" customWidth="1"/>
    <col min="7444" max="7444" width="10.140625" bestFit="1" customWidth="1"/>
    <col min="7445" max="7445" width="12.5703125" customWidth="1"/>
    <col min="7446" max="7446" width="11.28515625" customWidth="1"/>
    <col min="7681" max="7681" width="4.28515625" customWidth="1"/>
    <col min="7682" max="7682" width="23" customWidth="1"/>
    <col min="7683" max="7683" width="7.5703125" customWidth="1"/>
    <col min="7684" max="7684" width="8.28515625" customWidth="1"/>
    <col min="7685" max="7685" width="7.7109375" customWidth="1"/>
    <col min="7686" max="7686" width="8.140625" customWidth="1"/>
    <col min="7687" max="7687" width="7.140625" customWidth="1"/>
    <col min="7688" max="7688" width="11.85546875" customWidth="1"/>
    <col min="7689" max="7690" width="10.85546875" customWidth="1"/>
    <col min="7691" max="7691" width="10.28515625" customWidth="1"/>
    <col min="7692" max="7692" width="11.7109375" customWidth="1"/>
    <col min="7693" max="7693" width="11.28515625" customWidth="1"/>
    <col min="7695" max="7695" width="3.42578125" customWidth="1"/>
    <col min="7696" max="7696" width="21.7109375" customWidth="1"/>
    <col min="7697" max="7697" width="12.140625" customWidth="1"/>
    <col min="7698" max="7698" width="12.85546875" customWidth="1"/>
    <col min="7699" max="7699" width="12" customWidth="1"/>
    <col min="7700" max="7700" width="10.140625" bestFit="1" customWidth="1"/>
    <col min="7701" max="7701" width="12.5703125" customWidth="1"/>
    <col min="7702" max="7702" width="11.28515625" customWidth="1"/>
    <col min="7937" max="7937" width="4.28515625" customWidth="1"/>
    <col min="7938" max="7938" width="23" customWidth="1"/>
    <col min="7939" max="7939" width="7.5703125" customWidth="1"/>
    <col min="7940" max="7940" width="8.28515625" customWidth="1"/>
    <col min="7941" max="7941" width="7.7109375" customWidth="1"/>
    <col min="7942" max="7942" width="8.140625" customWidth="1"/>
    <col min="7943" max="7943" width="7.140625" customWidth="1"/>
    <col min="7944" max="7944" width="11.85546875" customWidth="1"/>
    <col min="7945" max="7946" width="10.85546875" customWidth="1"/>
    <col min="7947" max="7947" width="10.28515625" customWidth="1"/>
    <col min="7948" max="7948" width="11.7109375" customWidth="1"/>
    <col min="7949" max="7949" width="11.28515625" customWidth="1"/>
    <col min="7951" max="7951" width="3.42578125" customWidth="1"/>
    <col min="7952" max="7952" width="21.7109375" customWidth="1"/>
    <col min="7953" max="7953" width="12.140625" customWidth="1"/>
    <col min="7954" max="7954" width="12.85546875" customWidth="1"/>
    <col min="7955" max="7955" width="12" customWidth="1"/>
    <col min="7956" max="7956" width="10.140625" bestFit="1" customWidth="1"/>
    <col min="7957" max="7957" width="12.5703125" customWidth="1"/>
    <col min="7958" max="7958" width="11.28515625" customWidth="1"/>
    <col min="8193" max="8193" width="4.28515625" customWidth="1"/>
    <col min="8194" max="8194" width="23" customWidth="1"/>
    <col min="8195" max="8195" width="7.5703125" customWidth="1"/>
    <col min="8196" max="8196" width="8.28515625" customWidth="1"/>
    <col min="8197" max="8197" width="7.7109375" customWidth="1"/>
    <col min="8198" max="8198" width="8.140625" customWidth="1"/>
    <col min="8199" max="8199" width="7.140625" customWidth="1"/>
    <col min="8200" max="8200" width="11.85546875" customWidth="1"/>
    <col min="8201" max="8202" width="10.85546875" customWidth="1"/>
    <col min="8203" max="8203" width="10.28515625" customWidth="1"/>
    <col min="8204" max="8204" width="11.7109375" customWidth="1"/>
    <col min="8205" max="8205" width="11.28515625" customWidth="1"/>
    <col min="8207" max="8207" width="3.42578125" customWidth="1"/>
    <col min="8208" max="8208" width="21.7109375" customWidth="1"/>
    <col min="8209" max="8209" width="12.140625" customWidth="1"/>
    <col min="8210" max="8210" width="12.85546875" customWidth="1"/>
    <col min="8211" max="8211" width="12" customWidth="1"/>
    <col min="8212" max="8212" width="10.140625" bestFit="1" customWidth="1"/>
    <col min="8213" max="8213" width="12.5703125" customWidth="1"/>
    <col min="8214" max="8214" width="11.28515625" customWidth="1"/>
    <col min="8449" max="8449" width="4.28515625" customWidth="1"/>
    <col min="8450" max="8450" width="23" customWidth="1"/>
    <col min="8451" max="8451" width="7.5703125" customWidth="1"/>
    <col min="8452" max="8452" width="8.28515625" customWidth="1"/>
    <col min="8453" max="8453" width="7.7109375" customWidth="1"/>
    <col min="8454" max="8454" width="8.140625" customWidth="1"/>
    <col min="8455" max="8455" width="7.140625" customWidth="1"/>
    <col min="8456" max="8456" width="11.85546875" customWidth="1"/>
    <col min="8457" max="8458" width="10.85546875" customWidth="1"/>
    <col min="8459" max="8459" width="10.28515625" customWidth="1"/>
    <col min="8460" max="8460" width="11.7109375" customWidth="1"/>
    <col min="8461" max="8461" width="11.28515625" customWidth="1"/>
    <col min="8463" max="8463" width="3.42578125" customWidth="1"/>
    <col min="8464" max="8464" width="21.7109375" customWidth="1"/>
    <col min="8465" max="8465" width="12.140625" customWidth="1"/>
    <col min="8466" max="8466" width="12.85546875" customWidth="1"/>
    <col min="8467" max="8467" width="12" customWidth="1"/>
    <col min="8468" max="8468" width="10.140625" bestFit="1" customWidth="1"/>
    <col min="8469" max="8469" width="12.5703125" customWidth="1"/>
    <col min="8470" max="8470" width="11.28515625" customWidth="1"/>
    <col min="8705" max="8705" width="4.28515625" customWidth="1"/>
    <col min="8706" max="8706" width="23" customWidth="1"/>
    <col min="8707" max="8707" width="7.5703125" customWidth="1"/>
    <col min="8708" max="8708" width="8.28515625" customWidth="1"/>
    <col min="8709" max="8709" width="7.7109375" customWidth="1"/>
    <col min="8710" max="8710" width="8.140625" customWidth="1"/>
    <col min="8711" max="8711" width="7.140625" customWidth="1"/>
    <col min="8712" max="8712" width="11.85546875" customWidth="1"/>
    <col min="8713" max="8714" width="10.85546875" customWidth="1"/>
    <col min="8715" max="8715" width="10.28515625" customWidth="1"/>
    <col min="8716" max="8716" width="11.7109375" customWidth="1"/>
    <col min="8717" max="8717" width="11.28515625" customWidth="1"/>
    <col min="8719" max="8719" width="3.42578125" customWidth="1"/>
    <col min="8720" max="8720" width="21.7109375" customWidth="1"/>
    <col min="8721" max="8721" width="12.140625" customWidth="1"/>
    <col min="8722" max="8722" width="12.85546875" customWidth="1"/>
    <col min="8723" max="8723" width="12" customWidth="1"/>
    <col min="8724" max="8724" width="10.140625" bestFit="1" customWidth="1"/>
    <col min="8725" max="8725" width="12.5703125" customWidth="1"/>
    <col min="8726" max="8726" width="11.28515625" customWidth="1"/>
    <col min="8961" max="8961" width="4.28515625" customWidth="1"/>
    <col min="8962" max="8962" width="23" customWidth="1"/>
    <col min="8963" max="8963" width="7.5703125" customWidth="1"/>
    <col min="8964" max="8964" width="8.28515625" customWidth="1"/>
    <col min="8965" max="8965" width="7.7109375" customWidth="1"/>
    <col min="8966" max="8966" width="8.140625" customWidth="1"/>
    <col min="8967" max="8967" width="7.140625" customWidth="1"/>
    <col min="8968" max="8968" width="11.85546875" customWidth="1"/>
    <col min="8969" max="8970" width="10.85546875" customWidth="1"/>
    <col min="8971" max="8971" width="10.28515625" customWidth="1"/>
    <col min="8972" max="8972" width="11.7109375" customWidth="1"/>
    <col min="8973" max="8973" width="11.28515625" customWidth="1"/>
    <col min="8975" max="8975" width="3.42578125" customWidth="1"/>
    <col min="8976" max="8976" width="21.7109375" customWidth="1"/>
    <col min="8977" max="8977" width="12.140625" customWidth="1"/>
    <col min="8978" max="8978" width="12.85546875" customWidth="1"/>
    <col min="8979" max="8979" width="12" customWidth="1"/>
    <col min="8980" max="8980" width="10.140625" bestFit="1" customWidth="1"/>
    <col min="8981" max="8981" width="12.5703125" customWidth="1"/>
    <col min="8982" max="8982" width="11.28515625" customWidth="1"/>
    <col min="9217" max="9217" width="4.28515625" customWidth="1"/>
    <col min="9218" max="9218" width="23" customWidth="1"/>
    <col min="9219" max="9219" width="7.5703125" customWidth="1"/>
    <col min="9220" max="9220" width="8.28515625" customWidth="1"/>
    <col min="9221" max="9221" width="7.7109375" customWidth="1"/>
    <col min="9222" max="9222" width="8.140625" customWidth="1"/>
    <col min="9223" max="9223" width="7.140625" customWidth="1"/>
    <col min="9224" max="9224" width="11.85546875" customWidth="1"/>
    <col min="9225" max="9226" width="10.85546875" customWidth="1"/>
    <col min="9227" max="9227" width="10.28515625" customWidth="1"/>
    <col min="9228" max="9228" width="11.7109375" customWidth="1"/>
    <col min="9229" max="9229" width="11.28515625" customWidth="1"/>
    <col min="9231" max="9231" width="3.42578125" customWidth="1"/>
    <col min="9232" max="9232" width="21.7109375" customWidth="1"/>
    <col min="9233" max="9233" width="12.140625" customWidth="1"/>
    <col min="9234" max="9234" width="12.85546875" customWidth="1"/>
    <col min="9235" max="9235" width="12" customWidth="1"/>
    <col min="9236" max="9236" width="10.140625" bestFit="1" customWidth="1"/>
    <col min="9237" max="9237" width="12.5703125" customWidth="1"/>
    <col min="9238" max="9238" width="11.28515625" customWidth="1"/>
    <col min="9473" max="9473" width="4.28515625" customWidth="1"/>
    <col min="9474" max="9474" width="23" customWidth="1"/>
    <col min="9475" max="9475" width="7.5703125" customWidth="1"/>
    <col min="9476" max="9476" width="8.28515625" customWidth="1"/>
    <col min="9477" max="9477" width="7.7109375" customWidth="1"/>
    <col min="9478" max="9478" width="8.140625" customWidth="1"/>
    <col min="9479" max="9479" width="7.140625" customWidth="1"/>
    <col min="9480" max="9480" width="11.85546875" customWidth="1"/>
    <col min="9481" max="9482" width="10.85546875" customWidth="1"/>
    <col min="9483" max="9483" width="10.28515625" customWidth="1"/>
    <col min="9484" max="9484" width="11.7109375" customWidth="1"/>
    <col min="9485" max="9485" width="11.28515625" customWidth="1"/>
    <col min="9487" max="9487" width="3.42578125" customWidth="1"/>
    <col min="9488" max="9488" width="21.7109375" customWidth="1"/>
    <col min="9489" max="9489" width="12.140625" customWidth="1"/>
    <col min="9490" max="9490" width="12.85546875" customWidth="1"/>
    <col min="9491" max="9491" width="12" customWidth="1"/>
    <col min="9492" max="9492" width="10.140625" bestFit="1" customWidth="1"/>
    <col min="9493" max="9493" width="12.5703125" customWidth="1"/>
    <col min="9494" max="9494" width="11.28515625" customWidth="1"/>
    <col min="9729" max="9729" width="4.28515625" customWidth="1"/>
    <col min="9730" max="9730" width="23" customWidth="1"/>
    <col min="9731" max="9731" width="7.5703125" customWidth="1"/>
    <col min="9732" max="9732" width="8.28515625" customWidth="1"/>
    <col min="9733" max="9733" width="7.7109375" customWidth="1"/>
    <col min="9734" max="9734" width="8.140625" customWidth="1"/>
    <col min="9735" max="9735" width="7.140625" customWidth="1"/>
    <col min="9736" max="9736" width="11.85546875" customWidth="1"/>
    <col min="9737" max="9738" width="10.85546875" customWidth="1"/>
    <col min="9739" max="9739" width="10.28515625" customWidth="1"/>
    <col min="9740" max="9740" width="11.7109375" customWidth="1"/>
    <col min="9741" max="9741" width="11.28515625" customWidth="1"/>
    <col min="9743" max="9743" width="3.42578125" customWidth="1"/>
    <col min="9744" max="9744" width="21.7109375" customWidth="1"/>
    <col min="9745" max="9745" width="12.140625" customWidth="1"/>
    <col min="9746" max="9746" width="12.85546875" customWidth="1"/>
    <col min="9747" max="9747" width="12" customWidth="1"/>
    <col min="9748" max="9748" width="10.140625" bestFit="1" customWidth="1"/>
    <col min="9749" max="9749" width="12.5703125" customWidth="1"/>
    <col min="9750" max="9750" width="11.28515625" customWidth="1"/>
    <col min="9985" max="9985" width="4.28515625" customWidth="1"/>
    <col min="9986" max="9986" width="23" customWidth="1"/>
    <col min="9987" max="9987" width="7.5703125" customWidth="1"/>
    <col min="9988" max="9988" width="8.28515625" customWidth="1"/>
    <col min="9989" max="9989" width="7.7109375" customWidth="1"/>
    <col min="9990" max="9990" width="8.140625" customWidth="1"/>
    <col min="9991" max="9991" width="7.140625" customWidth="1"/>
    <col min="9992" max="9992" width="11.85546875" customWidth="1"/>
    <col min="9993" max="9994" width="10.85546875" customWidth="1"/>
    <col min="9995" max="9995" width="10.28515625" customWidth="1"/>
    <col min="9996" max="9996" width="11.7109375" customWidth="1"/>
    <col min="9997" max="9997" width="11.28515625" customWidth="1"/>
    <col min="9999" max="9999" width="3.42578125" customWidth="1"/>
    <col min="10000" max="10000" width="21.7109375" customWidth="1"/>
    <col min="10001" max="10001" width="12.140625" customWidth="1"/>
    <col min="10002" max="10002" width="12.85546875" customWidth="1"/>
    <col min="10003" max="10003" width="12" customWidth="1"/>
    <col min="10004" max="10004" width="10.140625" bestFit="1" customWidth="1"/>
    <col min="10005" max="10005" width="12.5703125" customWidth="1"/>
    <col min="10006" max="10006" width="11.28515625" customWidth="1"/>
    <col min="10241" max="10241" width="4.28515625" customWidth="1"/>
    <col min="10242" max="10242" width="23" customWidth="1"/>
    <col min="10243" max="10243" width="7.5703125" customWidth="1"/>
    <col min="10244" max="10244" width="8.28515625" customWidth="1"/>
    <col min="10245" max="10245" width="7.7109375" customWidth="1"/>
    <col min="10246" max="10246" width="8.140625" customWidth="1"/>
    <col min="10247" max="10247" width="7.140625" customWidth="1"/>
    <col min="10248" max="10248" width="11.85546875" customWidth="1"/>
    <col min="10249" max="10250" width="10.85546875" customWidth="1"/>
    <col min="10251" max="10251" width="10.28515625" customWidth="1"/>
    <col min="10252" max="10252" width="11.7109375" customWidth="1"/>
    <col min="10253" max="10253" width="11.28515625" customWidth="1"/>
    <col min="10255" max="10255" width="3.42578125" customWidth="1"/>
    <col min="10256" max="10256" width="21.7109375" customWidth="1"/>
    <col min="10257" max="10257" width="12.140625" customWidth="1"/>
    <col min="10258" max="10258" width="12.85546875" customWidth="1"/>
    <col min="10259" max="10259" width="12" customWidth="1"/>
    <col min="10260" max="10260" width="10.140625" bestFit="1" customWidth="1"/>
    <col min="10261" max="10261" width="12.5703125" customWidth="1"/>
    <col min="10262" max="10262" width="11.28515625" customWidth="1"/>
    <col min="10497" max="10497" width="4.28515625" customWidth="1"/>
    <col min="10498" max="10498" width="23" customWidth="1"/>
    <col min="10499" max="10499" width="7.5703125" customWidth="1"/>
    <col min="10500" max="10500" width="8.28515625" customWidth="1"/>
    <col min="10501" max="10501" width="7.7109375" customWidth="1"/>
    <col min="10502" max="10502" width="8.140625" customWidth="1"/>
    <col min="10503" max="10503" width="7.140625" customWidth="1"/>
    <col min="10504" max="10504" width="11.85546875" customWidth="1"/>
    <col min="10505" max="10506" width="10.85546875" customWidth="1"/>
    <col min="10507" max="10507" width="10.28515625" customWidth="1"/>
    <col min="10508" max="10508" width="11.7109375" customWidth="1"/>
    <col min="10509" max="10509" width="11.28515625" customWidth="1"/>
    <col min="10511" max="10511" width="3.42578125" customWidth="1"/>
    <col min="10512" max="10512" width="21.7109375" customWidth="1"/>
    <col min="10513" max="10513" width="12.140625" customWidth="1"/>
    <col min="10514" max="10514" width="12.85546875" customWidth="1"/>
    <col min="10515" max="10515" width="12" customWidth="1"/>
    <col min="10516" max="10516" width="10.140625" bestFit="1" customWidth="1"/>
    <col min="10517" max="10517" width="12.5703125" customWidth="1"/>
    <col min="10518" max="10518" width="11.28515625" customWidth="1"/>
    <col min="10753" max="10753" width="4.28515625" customWidth="1"/>
    <col min="10754" max="10754" width="23" customWidth="1"/>
    <col min="10755" max="10755" width="7.5703125" customWidth="1"/>
    <col min="10756" max="10756" width="8.28515625" customWidth="1"/>
    <col min="10757" max="10757" width="7.7109375" customWidth="1"/>
    <col min="10758" max="10758" width="8.140625" customWidth="1"/>
    <col min="10759" max="10759" width="7.140625" customWidth="1"/>
    <col min="10760" max="10760" width="11.85546875" customWidth="1"/>
    <col min="10761" max="10762" width="10.85546875" customWidth="1"/>
    <col min="10763" max="10763" width="10.28515625" customWidth="1"/>
    <col min="10764" max="10764" width="11.7109375" customWidth="1"/>
    <col min="10765" max="10765" width="11.28515625" customWidth="1"/>
    <col min="10767" max="10767" width="3.42578125" customWidth="1"/>
    <col min="10768" max="10768" width="21.7109375" customWidth="1"/>
    <col min="10769" max="10769" width="12.140625" customWidth="1"/>
    <col min="10770" max="10770" width="12.85546875" customWidth="1"/>
    <col min="10771" max="10771" width="12" customWidth="1"/>
    <col min="10772" max="10772" width="10.140625" bestFit="1" customWidth="1"/>
    <col min="10773" max="10773" width="12.5703125" customWidth="1"/>
    <col min="10774" max="10774" width="11.28515625" customWidth="1"/>
    <col min="11009" max="11009" width="4.28515625" customWidth="1"/>
    <col min="11010" max="11010" width="23" customWidth="1"/>
    <col min="11011" max="11011" width="7.5703125" customWidth="1"/>
    <col min="11012" max="11012" width="8.28515625" customWidth="1"/>
    <col min="11013" max="11013" width="7.7109375" customWidth="1"/>
    <col min="11014" max="11014" width="8.140625" customWidth="1"/>
    <col min="11015" max="11015" width="7.140625" customWidth="1"/>
    <col min="11016" max="11016" width="11.85546875" customWidth="1"/>
    <col min="11017" max="11018" width="10.85546875" customWidth="1"/>
    <col min="11019" max="11019" width="10.28515625" customWidth="1"/>
    <col min="11020" max="11020" width="11.7109375" customWidth="1"/>
    <col min="11021" max="11021" width="11.28515625" customWidth="1"/>
    <col min="11023" max="11023" width="3.42578125" customWidth="1"/>
    <col min="11024" max="11024" width="21.7109375" customWidth="1"/>
    <col min="11025" max="11025" width="12.140625" customWidth="1"/>
    <col min="11026" max="11026" width="12.85546875" customWidth="1"/>
    <col min="11027" max="11027" width="12" customWidth="1"/>
    <col min="11028" max="11028" width="10.140625" bestFit="1" customWidth="1"/>
    <col min="11029" max="11029" width="12.5703125" customWidth="1"/>
    <col min="11030" max="11030" width="11.28515625" customWidth="1"/>
    <col min="11265" max="11265" width="4.28515625" customWidth="1"/>
    <col min="11266" max="11266" width="23" customWidth="1"/>
    <col min="11267" max="11267" width="7.5703125" customWidth="1"/>
    <col min="11268" max="11268" width="8.28515625" customWidth="1"/>
    <col min="11269" max="11269" width="7.7109375" customWidth="1"/>
    <col min="11270" max="11270" width="8.140625" customWidth="1"/>
    <col min="11271" max="11271" width="7.140625" customWidth="1"/>
    <col min="11272" max="11272" width="11.85546875" customWidth="1"/>
    <col min="11273" max="11274" width="10.85546875" customWidth="1"/>
    <col min="11275" max="11275" width="10.28515625" customWidth="1"/>
    <col min="11276" max="11276" width="11.7109375" customWidth="1"/>
    <col min="11277" max="11277" width="11.28515625" customWidth="1"/>
    <col min="11279" max="11279" width="3.42578125" customWidth="1"/>
    <col min="11280" max="11280" width="21.7109375" customWidth="1"/>
    <col min="11281" max="11281" width="12.140625" customWidth="1"/>
    <col min="11282" max="11282" width="12.85546875" customWidth="1"/>
    <col min="11283" max="11283" width="12" customWidth="1"/>
    <col min="11284" max="11284" width="10.140625" bestFit="1" customWidth="1"/>
    <col min="11285" max="11285" width="12.5703125" customWidth="1"/>
    <col min="11286" max="11286" width="11.28515625" customWidth="1"/>
    <col min="11521" max="11521" width="4.28515625" customWidth="1"/>
    <col min="11522" max="11522" width="23" customWidth="1"/>
    <col min="11523" max="11523" width="7.5703125" customWidth="1"/>
    <col min="11524" max="11524" width="8.28515625" customWidth="1"/>
    <col min="11525" max="11525" width="7.7109375" customWidth="1"/>
    <col min="11526" max="11526" width="8.140625" customWidth="1"/>
    <col min="11527" max="11527" width="7.140625" customWidth="1"/>
    <col min="11528" max="11528" width="11.85546875" customWidth="1"/>
    <col min="11529" max="11530" width="10.85546875" customWidth="1"/>
    <col min="11531" max="11531" width="10.28515625" customWidth="1"/>
    <col min="11532" max="11532" width="11.7109375" customWidth="1"/>
    <col min="11533" max="11533" width="11.28515625" customWidth="1"/>
    <col min="11535" max="11535" width="3.42578125" customWidth="1"/>
    <col min="11536" max="11536" width="21.7109375" customWidth="1"/>
    <col min="11537" max="11537" width="12.140625" customWidth="1"/>
    <col min="11538" max="11538" width="12.85546875" customWidth="1"/>
    <col min="11539" max="11539" width="12" customWidth="1"/>
    <col min="11540" max="11540" width="10.140625" bestFit="1" customWidth="1"/>
    <col min="11541" max="11541" width="12.5703125" customWidth="1"/>
    <col min="11542" max="11542" width="11.28515625" customWidth="1"/>
    <col min="11777" max="11777" width="4.28515625" customWidth="1"/>
    <col min="11778" max="11778" width="23" customWidth="1"/>
    <col min="11779" max="11779" width="7.5703125" customWidth="1"/>
    <col min="11780" max="11780" width="8.28515625" customWidth="1"/>
    <col min="11781" max="11781" width="7.7109375" customWidth="1"/>
    <col min="11782" max="11782" width="8.140625" customWidth="1"/>
    <col min="11783" max="11783" width="7.140625" customWidth="1"/>
    <col min="11784" max="11784" width="11.85546875" customWidth="1"/>
    <col min="11785" max="11786" width="10.85546875" customWidth="1"/>
    <col min="11787" max="11787" width="10.28515625" customWidth="1"/>
    <col min="11788" max="11788" width="11.7109375" customWidth="1"/>
    <col min="11789" max="11789" width="11.28515625" customWidth="1"/>
    <col min="11791" max="11791" width="3.42578125" customWidth="1"/>
    <col min="11792" max="11792" width="21.7109375" customWidth="1"/>
    <col min="11793" max="11793" width="12.140625" customWidth="1"/>
    <col min="11794" max="11794" width="12.85546875" customWidth="1"/>
    <col min="11795" max="11795" width="12" customWidth="1"/>
    <col min="11796" max="11796" width="10.140625" bestFit="1" customWidth="1"/>
    <col min="11797" max="11797" width="12.5703125" customWidth="1"/>
    <col min="11798" max="11798" width="11.28515625" customWidth="1"/>
    <col min="12033" max="12033" width="4.28515625" customWidth="1"/>
    <col min="12034" max="12034" width="23" customWidth="1"/>
    <col min="12035" max="12035" width="7.5703125" customWidth="1"/>
    <col min="12036" max="12036" width="8.28515625" customWidth="1"/>
    <col min="12037" max="12037" width="7.7109375" customWidth="1"/>
    <col min="12038" max="12038" width="8.140625" customWidth="1"/>
    <col min="12039" max="12039" width="7.140625" customWidth="1"/>
    <col min="12040" max="12040" width="11.85546875" customWidth="1"/>
    <col min="12041" max="12042" width="10.85546875" customWidth="1"/>
    <col min="12043" max="12043" width="10.28515625" customWidth="1"/>
    <col min="12044" max="12044" width="11.7109375" customWidth="1"/>
    <col min="12045" max="12045" width="11.28515625" customWidth="1"/>
    <col min="12047" max="12047" width="3.42578125" customWidth="1"/>
    <col min="12048" max="12048" width="21.7109375" customWidth="1"/>
    <col min="12049" max="12049" width="12.140625" customWidth="1"/>
    <col min="12050" max="12050" width="12.85546875" customWidth="1"/>
    <col min="12051" max="12051" width="12" customWidth="1"/>
    <col min="12052" max="12052" width="10.140625" bestFit="1" customWidth="1"/>
    <col min="12053" max="12053" width="12.5703125" customWidth="1"/>
    <col min="12054" max="12054" width="11.28515625" customWidth="1"/>
    <col min="12289" max="12289" width="4.28515625" customWidth="1"/>
    <col min="12290" max="12290" width="23" customWidth="1"/>
    <col min="12291" max="12291" width="7.5703125" customWidth="1"/>
    <col min="12292" max="12292" width="8.28515625" customWidth="1"/>
    <col min="12293" max="12293" width="7.7109375" customWidth="1"/>
    <col min="12294" max="12294" width="8.140625" customWidth="1"/>
    <col min="12295" max="12295" width="7.140625" customWidth="1"/>
    <col min="12296" max="12296" width="11.85546875" customWidth="1"/>
    <col min="12297" max="12298" width="10.85546875" customWidth="1"/>
    <col min="12299" max="12299" width="10.28515625" customWidth="1"/>
    <col min="12300" max="12300" width="11.7109375" customWidth="1"/>
    <col min="12301" max="12301" width="11.28515625" customWidth="1"/>
    <col min="12303" max="12303" width="3.42578125" customWidth="1"/>
    <col min="12304" max="12304" width="21.7109375" customWidth="1"/>
    <col min="12305" max="12305" width="12.140625" customWidth="1"/>
    <col min="12306" max="12306" width="12.85546875" customWidth="1"/>
    <col min="12307" max="12307" width="12" customWidth="1"/>
    <col min="12308" max="12308" width="10.140625" bestFit="1" customWidth="1"/>
    <col min="12309" max="12309" width="12.5703125" customWidth="1"/>
    <col min="12310" max="12310" width="11.28515625" customWidth="1"/>
    <col min="12545" max="12545" width="4.28515625" customWidth="1"/>
    <col min="12546" max="12546" width="23" customWidth="1"/>
    <col min="12547" max="12547" width="7.5703125" customWidth="1"/>
    <col min="12548" max="12548" width="8.28515625" customWidth="1"/>
    <col min="12549" max="12549" width="7.7109375" customWidth="1"/>
    <col min="12550" max="12550" width="8.140625" customWidth="1"/>
    <col min="12551" max="12551" width="7.140625" customWidth="1"/>
    <col min="12552" max="12552" width="11.85546875" customWidth="1"/>
    <col min="12553" max="12554" width="10.85546875" customWidth="1"/>
    <col min="12555" max="12555" width="10.28515625" customWidth="1"/>
    <col min="12556" max="12556" width="11.7109375" customWidth="1"/>
    <col min="12557" max="12557" width="11.28515625" customWidth="1"/>
    <col min="12559" max="12559" width="3.42578125" customWidth="1"/>
    <col min="12560" max="12560" width="21.7109375" customWidth="1"/>
    <col min="12561" max="12561" width="12.140625" customWidth="1"/>
    <col min="12562" max="12562" width="12.85546875" customWidth="1"/>
    <col min="12563" max="12563" width="12" customWidth="1"/>
    <col min="12564" max="12564" width="10.140625" bestFit="1" customWidth="1"/>
    <col min="12565" max="12565" width="12.5703125" customWidth="1"/>
    <col min="12566" max="12566" width="11.28515625" customWidth="1"/>
    <col min="12801" max="12801" width="4.28515625" customWidth="1"/>
    <col min="12802" max="12802" width="23" customWidth="1"/>
    <col min="12803" max="12803" width="7.5703125" customWidth="1"/>
    <col min="12804" max="12804" width="8.28515625" customWidth="1"/>
    <col min="12805" max="12805" width="7.7109375" customWidth="1"/>
    <col min="12806" max="12806" width="8.140625" customWidth="1"/>
    <col min="12807" max="12807" width="7.140625" customWidth="1"/>
    <col min="12808" max="12808" width="11.85546875" customWidth="1"/>
    <col min="12809" max="12810" width="10.85546875" customWidth="1"/>
    <col min="12811" max="12811" width="10.28515625" customWidth="1"/>
    <col min="12812" max="12812" width="11.7109375" customWidth="1"/>
    <col min="12813" max="12813" width="11.28515625" customWidth="1"/>
    <col min="12815" max="12815" width="3.42578125" customWidth="1"/>
    <col min="12816" max="12816" width="21.7109375" customWidth="1"/>
    <col min="12817" max="12817" width="12.140625" customWidth="1"/>
    <col min="12818" max="12818" width="12.85546875" customWidth="1"/>
    <col min="12819" max="12819" width="12" customWidth="1"/>
    <col min="12820" max="12820" width="10.140625" bestFit="1" customWidth="1"/>
    <col min="12821" max="12821" width="12.5703125" customWidth="1"/>
    <col min="12822" max="12822" width="11.28515625" customWidth="1"/>
    <col min="13057" max="13057" width="4.28515625" customWidth="1"/>
    <col min="13058" max="13058" width="23" customWidth="1"/>
    <col min="13059" max="13059" width="7.5703125" customWidth="1"/>
    <col min="13060" max="13060" width="8.28515625" customWidth="1"/>
    <col min="13061" max="13061" width="7.7109375" customWidth="1"/>
    <col min="13062" max="13062" width="8.140625" customWidth="1"/>
    <col min="13063" max="13063" width="7.140625" customWidth="1"/>
    <col min="13064" max="13064" width="11.85546875" customWidth="1"/>
    <col min="13065" max="13066" width="10.85546875" customWidth="1"/>
    <col min="13067" max="13067" width="10.28515625" customWidth="1"/>
    <col min="13068" max="13068" width="11.7109375" customWidth="1"/>
    <col min="13069" max="13069" width="11.28515625" customWidth="1"/>
    <col min="13071" max="13071" width="3.42578125" customWidth="1"/>
    <col min="13072" max="13072" width="21.7109375" customWidth="1"/>
    <col min="13073" max="13073" width="12.140625" customWidth="1"/>
    <col min="13074" max="13074" width="12.85546875" customWidth="1"/>
    <col min="13075" max="13075" width="12" customWidth="1"/>
    <col min="13076" max="13076" width="10.140625" bestFit="1" customWidth="1"/>
    <col min="13077" max="13077" width="12.5703125" customWidth="1"/>
    <col min="13078" max="13078" width="11.28515625" customWidth="1"/>
    <col min="13313" max="13313" width="4.28515625" customWidth="1"/>
    <col min="13314" max="13314" width="23" customWidth="1"/>
    <col min="13315" max="13315" width="7.5703125" customWidth="1"/>
    <col min="13316" max="13316" width="8.28515625" customWidth="1"/>
    <col min="13317" max="13317" width="7.7109375" customWidth="1"/>
    <col min="13318" max="13318" width="8.140625" customWidth="1"/>
    <col min="13319" max="13319" width="7.140625" customWidth="1"/>
    <col min="13320" max="13320" width="11.85546875" customWidth="1"/>
    <col min="13321" max="13322" width="10.85546875" customWidth="1"/>
    <col min="13323" max="13323" width="10.28515625" customWidth="1"/>
    <col min="13324" max="13324" width="11.7109375" customWidth="1"/>
    <col min="13325" max="13325" width="11.28515625" customWidth="1"/>
    <col min="13327" max="13327" width="3.42578125" customWidth="1"/>
    <col min="13328" max="13328" width="21.7109375" customWidth="1"/>
    <col min="13329" max="13329" width="12.140625" customWidth="1"/>
    <col min="13330" max="13330" width="12.85546875" customWidth="1"/>
    <col min="13331" max="13331" width="12" customWidth="1"/>
    <col min="13332" max="13332" width="10.140625" bestFit="1" customWidth="1"/>
    <col min="13333" max="13333" width="12.5703125" customWidth="1"/>
    <col min="13334" max="13334" width="11.28515625" customWidth="1"/>
    <col min="13569" max="13569" width="4.28515625" customWidth="1"/>
    <col min="13570" max="13570" width="23" customWidth="1"/>
    <col min="13571" max="13571" width="7.5703125" customWidth="1"/>
    <col min="13572" max="13572" width="8.28515625" customWidth="1"/>
    <col min="13573" max="13573" width="7.7109375" customWidth="1"/>
    <col min="13574" max="13574" width="8.140625" customWidth="1"/>
    <col min="13575" max="13575" width="7.140625" customWidth="1"/>
    <col min="13576" max="13576" width="11.85546875" customWidth="1"/>
    <col min="13577" max="13578" width="10.85546875" customWidth="1"/>
    <col min="13579" max="13579" width="10.28515625" customWidth="1"/>
    <col min="13580" max="13580" width="11.7109375" customWidth="1"/>
    <col min="13581" max="13581" width="11.28515625" customWidth="1"/>
    <col min="13583" max="13583" width="3.42578125" customWidth="1"/>
    <col min="13584" max="13584" width="21.7109375" customWidth="1"/>
    <col min="13585" max="13585" width="12.140625" customWidth="1"/>
    <col min="13586" max="13586" width="12.85546875" customWidth="1"/>
    <col min="13587" max="13587" width="12" customWidth="1"/>
    <col min="13588" max="13588" width="10.140625" bestFit="1" customWidth="1"/>
    <col min="13589" max="13589" width="12.5703125" customWidth="1"/>
    <col min="13590" max="13590" width="11.28515625" customWidth="1"/>
    <col min="13825" max="13825" width="4.28515625" customWidth="1"/>
    <col min="13826" max="13826" width="23" customWidth="1"/>
    <col min="13827" max="13827" width="7.5703125" customWidth="1"/>
    <col min="13828" max="13828" width="8.28515625" customWidth="1"/>
    <col min="13829" max="13829" width="7.7109375" customWidth="1"/>
    <col min="13830" max="13830" width="8.140625" customWidth="1"/>
    <col min="13831" max="13831" width="7.140625" customWidth="1"/>
    <col min="13832" max="13832" width="11.85546875" customWidth="1"/>
    <col min="13833" max="13834" width="10.85546875" customWidth="1"/>
    <col min="13835" max="13835" width="10.28515625" customWidth="1"/>
    <col min="13836" max="13836" width="11.7109375" customWidth="1"/>
    <col min="13837" max="13837" width="11.28515625" customWidth="1"/>
    <col min="13839" max="13839" width="3.42578125" customWidth="1"/>
    <col min="13840" max="13840" width="21.7109375" customWidth="1"/>
    <col min="13841" max="13841" width="12.140625" customWidth="1"/>
    <col min="13842" max="13842" width="12.85546875" customWidth="1"/>
    <col min="13843" max="13843" width="12" customWidth="1"/>
    <col min="13844" max="13844" width="10.140625" bestFit="1" customWidth="1"/>
    <col min="13845" max="13845" width="12.5703125" customWidth="1"/>
    <col min="13846" max="13846" width="11.28515625" customWidth="1"/>
    <col min="14081" max="14081" width="4.28515625" customWidth="1"/>
    <col min="14082" max="14082" width="23" customWidth="1"/>
    <col min="14083" max="14083" width="7.5703125" customWidth="1"/>
    <col min="14084" max="14084" width="8.28515625" customWidth="1"/>
    <col min="14085" max="14085" width="7.7109375" customWidth="1"/>
    <col min="14086" max="14086" width="8.140625" customWidth="1"/>
    <col min="14087" max="14087" width="7.140625" customWidth="1"/>
    <col min="14088" max="14088" width="11.85546875" customWidth="1"/>
    <col min="14089" max="14090" width="10.85546875" customWidth="1"/>
    <col min="14091" max="14091" width="10.28515625" customWidth="1"/>
    <col min="14092" max="14092" width="11.7109375" customWidth="1"/>
    <col min="14093" max="14093" width="11.28515625" customWidth="1"/>
    <col min="14095" max="14095" width="3.42578125" customWidth="1"/>
    <col min="14096" max="14096" width="21.7109375" customWidth="1"/>
    <col min="14097" max="14097" width="12.140625" customWidth="1"/>
    <col min="14098" max="14098" width="12.85546875" customWidth="1"/>
    <col min="14099" max="14099" width="12" customWidth="1"/>
    <col min="14100" max="14100" width="10.140625" bestFit="1" customWidth="1"/>
    <col min="14101" max="14101" width="12.5703125" customWidth="1"/>
    <col min="14102" max="14102" width="11.28515625" customWidth="1"/>
    <col min="14337" max="14337" width="4.28515625" customWidth="1"/>
    <col min="14338" max="14338" width="23" customWidth="1"/>
    <col min="14339" max="14339" width="7.5703125" customWidth="1"/>
    <col min="14340" max="14340" width="8.28515625" customWidth="1"/>
    <col min="14341" max="14341" width="7.7109375" customWidth="1"/>
    <col min="14342" max="14342" width="8.140625" customWidth="1"/>
    <col min="14343" max="14343" width="7.140625" customWidth="1"/>
    <col min="14344" max="14344" width="11.85546875" customWidth="1"/>
    <col min="14345" max="14346" width="10.85546875" customWidth="1"/>
    <col min="14347" max="14347" width="10.28515625" customWidth="1"/>
    <col min="14348" max="14348" width="11.7109375" customWidth="1"/>
    <col min="14349" max="14349" width="11.28515625" customWidth="1"/>
    <col min="14351" max="14351" width="3.42578125" customWidth="1"/>
    <col min="14352" max="14352" width="21.7109375" customWidth="1"/>
    <col min="14353" max="14353" width="12.140625" customWidth="1"/>
    <col min="14354" max="14354" width="12.85546875" customWidth="1"/>
    <col min="14355" max="14355" width="12" customWidth="1"/>
    <col min="14356" max="14356" width="10.140625" bestFit="1" customWidth="1"/>
    <col min="14357" max="14357" width="12.5703125" customWidth="1"/>
    <col min="14358" max="14358" width="11.28515625" customWidth="1"/>
    <col min="14593" max="14593" width="4.28515625" customWidth="1"/>
    <col min="14594" max="14594" width="23" customWidth="1"/>
    <col min="14595" max="14595" width="7.5703125" customWidth="1"/>
    <col min="14596" max="14596" width="8.28515625" customWidth="1"/>
    <col min="14597" max="14597" width="7.7109375" customWidth="1"/>
    <col min="14598" max="14598" width="8.140625" customWidth="1"/>
    <col min="14599" max="14599" width="7.140625" customWidth="1"/>
    <col min="14600" max="14600" width="11.85546875" customWidth="1"/>
    <col min="14601" max="14602" width="10.85546875" customWidth="1"/>
    <col min="14603" max="14603" width="10.28515625" customWidth="1"/>
    <col min="14604" max="14604" width="11.7109375" customWidth="1"/>
    <col min="14605" max="14605" width="11.28515625" customWidth="1"/>
    <col min="14607" max="14607" width="3.42578125" customWidth="1"/>
    <col min="14608" max="14608" width="21.7109375" customWidth="1"/>
    <col min="14609" max="14609" width="12.140625" customWidth="1"/>
    <col min="14610" max="14610" width="12.85546875" customWidth="1"/>
    <col min="14611" max="14611" width="12" customWidth="1"/>
    <col min="14612" max="14612" width="10.140625" bestFit="1" customWidth="1"/>
    <col min="14613" max="14613" width="12.5703125" customWidth="1"/>
    <col min="14614" max="14614" width="11.28515625" customWidth="1"/>
    <col min="14849" max="14849" width="4.28515625" customWidth="1"/>
    <col min="14850" max="14850" width="23" customWidth="1"/>
    <col min="14851" max="14851" width="7.5703125" customWidth="1"/>
    <col min="14852" max="14852" width="8.28515625" customWidth="1"/>
    <col min="14853" max="14853" width="7.7109375" customWidth="1"/>
    <col min="14854" max="14854" width="8.140625" customWidth="1"/>
    <col min="14855" max="14855" width="7.140625" customWidth="1"/>
    <col min="14856" max="14856" width="11.85546875" customWidth="1"/>
    <col min="14857" max="14858" width="10.85546875" customWidth="1"/>
    <col min="14859" max="14859" width="10.28515625" customWidth="1"/>
    <col min="14860" max="14860" width="11.7109375" customWidth="1"/>
    <col min="14861" max="14861" width="11.28515625" customWidth="1"/>
    <col min="14863" max="14863" width="3.42578125" customWidth="1"/>
    <col min="14864" max="14864" width="21.7109375" customWidth="1"/>
    <col min="14865" max="14865" width="12.140625" customWidth="1"/>
    <col min="14866" max="14866" width="12.85546875" customWidth="1"/>
    <col min="14867" max="14867" width="12" customWidth="1"/>
    <col min="14868" max="14868" width="10.140625" bestFit="1" customWidth="1"/>
    <col min="14869" max="14869" width="12.5703125" customWidth="1"/>
    <col min="14870" max="14870" width="11.28515625" customWidth="1"/>
    <col min="15105" max="15105" width="4.28515625" customWidth="1"/>
    <col min="15106" max="15106" width="23" customWidth="1"/>
    <col min="15107" max="15107" width="7.5703125" customWidth="1"/>
    <col min="15108" max="15108" width="8.28515625" customWidth="1"/>
    <col min="15109" max="15109" width="7.7109375" customWidth="1"/>
    <col min="15110" max="15110" width="8.140625" customWidth="1"/>
    <col min="15111" max="15111" width="7.140625" customWidth="1"/>
    <col min="15112" max="15112" width="11.85546875" customWidth="1"/>
    <col min="15113" max="15114" width="10.85546875" customWidth="1"/>
    <col min="15115" max="15115" width="10.28515625" customWidth="1"/>
    <col min="15116" max="15116" width="11.7109375" customWidth="1"/>
    <col min="15117" max="15117" width="11.28515625" customWidth="1"/>
    <col min="15119" max="15119" width="3.42578125" customWidth="1"/>
    <col min="15120" max="15120" width="21.7109375" customWidth="1"/>
    <col min="15121" max="15121" width="12.140625" customWidth="1"/>
    <col min="15122" max="15122" width="12.85546875" customWidth="1"/>
    <col min="15123" max="15123" width="12" customWidth="1"/>
    <col min="15124" max="15124" width="10.140625" bestFit="1" customWidth="1"/>
    <col min="15125" max="15125" width="12.5703125" customWidth="1"/>
    <col min="15126" max="15126" width="11.28515625" customWidth="1"/>
    <col min="15361" max="15361" width="4.28515625" customWidth="1"/>
    <col min="15362" max="15362" width="23" customWidth="1"/>
    <col min="15363" max="15363" width="7.5703125" customWidth="1"/>
    <col min="15364" max="15364" width="8.28515625" customWidth="1"/>
    <col min="15365" max="15365" width="7.7109375" customWidth="1"/>
    <col min="15366" max="15366" width="8.140625" customWidth="1"/>
    <col min="15367" max="15367" width="7.140625" customWidth="1"/>
    <col min="15368" max="15368" width="11.85546875" customWidth="1"/>
    <col min="15369" max="15370" width="10.85546875" customWidth="1"/>
    <col min="15371" max="15371" width="10.28515625" customWidth="1"/>
    <col min="15372" max="15372" width="11.7109375" customWidth="1"/>
    <col min="15373" max="15373" width="11.28515625" customWidth="1"/>
    <col min="15375" max="15375" width="3.42578125" customWidth="1"/>
    <col min="15376" max="15376" width="21.7109375" customWidth="1"/>
    <col min="15377" max="15377" width="12.140625" customWidth="1"/>
    <col min="15378" max="15378" width="12.85546875" customWidth="1"/>
    <col min="15379" max="15379" width="12" customWidth="1"/>
    <col min="15380" max="15380" width="10.140625" bestFit="1" customWidth="1"/>
    <col min="15381" max="15381" width="12.5703125" customWidth="1"/>
    <col min="15382" max="15382" width="11.28515625" customWidth="1"/>
    <col min="15617" max="15617" width="4.28515625" customWidth="1"/>
    <col min="15618" max="15618" width="23" customWidth="1"/>
    <col min="15619" max="15619" width="7.5703125" customWidth="1"/>
    <col min="15620" max="15620" width="8.28515625" customWidth="1"/>
    <col min="15621" max="15621" width="7.7109375" customWidth="1"/>
    <col min="15622" max="15622" width="8.140625" customWidth="1"/>
    <col min="15623" max="15623" width="7.140625" customWidth="1"/>
    <col min="15624" max="15624" width="11.85546875" customWidth="1"/>
    <col min="15625" max="15626" width="10.85546875" customWidth="1"/>
    <col min="15627" max="15627" width="10.28515625" customWidth="1"/>
    <col min="15628" max="15628" width="11.7109375" customWidth="1"/>
    <col min="15629" max="15629" width="11.28515625" customWidth="1"/>
    <col min="15631" max="15631" width="3.42578125" customWidth="1"/>
    <col min="15632" max="15632" width="21.7109375" customWidth="1"/>
    <col min="15633" max="15633" width="12.140625" customWidth="1"/>
    <col min="15634" max="15634" width="12.85546875" customWidth="1"/>
    <col min="15635" max="15635" width="12" customWidth="1"/>
    <col min="15636" max="15636" width="10.140625" bestFit="1" customWidth="1"/>
    <col min="15637" max="15637" width="12.5703125" customWidth="1"/>
    <col min="15638" max="15638" width="11.28515625" customWidth="1"/>
    <col min="15873" max="15873" width="4.28515625" customWidth="1"/>
    <col min="15874" max="15874" width="23" customWidth="1"/>
    <col min="15875" max="15875" width="7.5703125" customWidth="1"/>
    <col min="15876" max="15876" width="8.28515625" customWidth="1"/>
    <col min="15877" max="15877" width="7.7109375" customWidth="1"/>
    <col min="15878" max="15878" width="8.140625" customWidth="1"/>
    <col min="15879" max="15879" width="7.140625" customWidth="1"/>
    <col min="15880" max="15880" width="11.85546875" customWidth="1"/>
    <col min="15881" max="15882" width="10.85546875" customWidth="1"/>
    <col min="15883" max="15883" width="10.28515625" customWidth="1"/>
    <col min="15884" max="15884" width="11.7109375" customWidth="1"/>
    <col min="15885" max="15885" width="11.28515625" customWidth="1"/>
    <col min="15887" max="15887" width="3.42578125" customWidth="1"/>
    <col min="15888" max="15888" width="21.7109375" customWidth="1"/>
    <col min="15889" max="15889" width="12.140625" customWidth="1"/>
    <col min="15890" max="15890" width="12.85546875" customWidth="1"/>
    <col min="15891" max="15891" width="12" customWidth="1"/>
    <col min="15892" max="15892" width="10.140625" bestFit="1" customWidth="1"/>
    <col min="15893" max="15893" width="12.5703125" customWidth="1"/>
    <col min="15894" max="15894" width="11.28515625" customWidth="1"/>
    <col min="16129" max="16129" width="4.28515625" customWidth="1"/>
    <col min="16130" max="16130" width="23" customWidth="1"/>
    <col min="16131" max="16131" width="7.5703125" customWidth="1"/>
    <col min="16132" max="16132" width="8.28515625" customWidth="1"/>
    <col min="16133" max="16133" width="7.7109375" customWidth="1"/>
    <col min="16134" max="16134" width="8.140625" customWidth="1"/>
    <col min="16135" max="16135" width="7.140625" customWidth="1"/>
    <col min="16136" max="16136" width="11.85546875" customWidth="1"/>
    <col min="16137" max="16138" width="10.85546875" customWidth="1"/>
    <col min="16139" max="16139" width="10.28515625" customWidth="1"/>
    <col min="16140" max="16140" width="11.7109375" customWidth="1"/>
    <col min="16141" max="16141" width="11.28515625" customWidth="1"/>
    <col min="16143" max="16143" width="3.42578125" customWidth="1"/>
    <col min="16144" max="16144" width="21.7109375" customWidth="1"/>
    <col min="16145" max="16145" width="12.140625" customWidth="1"/>
    <col min="16146" max="16146" width="12.85546875" customWidth="1"/>
    <col min="16147" max="16147" width="12" customWidth="1"/>
    <col min="16148" max="16148" width="10.140625" bestFit="1" customWidth="1"/>
    <col min="16149" max="16149" width="12.5703125" customWidth="1"/>
    <col min="16150" max="16150" width="11.28515625" customWidth="1"/>
  </cols>
  <sheetData>
    <row r="1" spans="1:24" ht="15.75">
      <c r="A1" s="1" t="s">
        <v>0</v>
      </c>
    </row>
    <row r="2" spans="1:24" ht="15.75">
      <c r="A2" s="1" t="s">
        <v>1</v>
      </c>
    </row>
    <row r="3" spans="1:24" ht="18">
      <c r="C3" s="2" t="s">
        <v>2</v>
      </c>
      <c r="D3" s="2"/>
      <c r="E3" s="2"/>
      <c r="F3" s="2"/>
      <c r="G3" s="2"/>
      <c r="H3" s="2"/>
      <c r="I3" s="2"/>
      <c r="J3" s="2"/>
      <c r="P3" s="3"/>
      <c r="Q3" s="3"/>
      <c r="R3" s="3"/>
      <c r="S3" s="3"/>
      <c r="T3" s="3"/>
      <c r="U3" s="3"/>
      <c r="V3" s="3"/>
      <c r="W3" s="3"/>
      <c r="X3" s="3"/>
    </row>
    <row r="4" spans="1:24" ht="16.5">
      <c r="P4" s="3"/>
      <c r="Q4" s="3"/>
      <c r="R4" s="3"/>
      <c r="S4" s="3"/>
      <c r="T4" s="3"/>
      <c r="U4" s="3"/>
      <c r="V4" s="3"/>
      <c r="W4" s="3"/>
      <c r="X4" s="3"/>
    </row>
    <row r="5" spans="1:24" ht="15.75">
      <c r="D5" s="4" t="s">
        <v>3</v>
      </c>
      <c r="E5" s="4"/>
      <c r="F5" s="4"/>
      <c r="G5" s="5"/>
      <c r="H5" s="5"/>
      <c r="U5" s="6"/>
    </row>
    <row r="6" spans="1:24" ht="15.75">
      <c r="D6" s="1"/>
      <c r="U6" s="6"/>
    </row>
    <row r="7" spans="1:24" ht="15.75">
      <c r="D7" s="1"/>
    </row>
    <row r="9" spans="1:24" ht="18">
      <c r="O9" s="7"/>
      <c r="P9" s="8" t="s">
        <v>4</v>
      </c>
      <c r="Q9" s="9"/>
      <c r="R9" s="9"/>
      <c r="S9" s="9"/>
      <c r="T9" s="9"/>
      <c r="U9" s="9"/>
      <c r="V9" s="10" t="s">
        <v>5</v>
      </c>
      <c r="W9" s="9"/>
      <c r="X9" s="9"/>
    </row>
    <row r="10" spans="1:24" ht="15" customHeight="1">
      <c r="A10" s="11" t="s">
        <v>6</v>
      </c>
      <c r="B10" s="12" t="s">
        <v>7</v>
      </c>
      <c r="C10" s="13" t="s">
        <v>8</v>
      </c>
      <c r="D10" s="14"/>
      <c r="E10" s="15" t="s">
        <v>9</v>
      </c>
      <c r="F10" s="16"/>
      <c r="G10" s="14"/>
      <c r="H10" s="11" t="s">
        <v>10</v>
      </c>
      <c r="I10" s="17" t="s">
        <v>11</v>
      </c>
      <c r="J10" s="18"/>
      <c r="K10" s="18"/>
      <c r="L10" s="18"/>
      <c r="M10" s="19"/>
      <c r="N10" s="9"/>
      <c r="O10" s="20" t="s">
        <v>6</v>
      </c>
      <c r="P10" s="12" t="s">
        <v>7</v>
      </c>
      <c r="Q10" s="21" t="s">
        <v>12</v>
      </c>
      <c r="R10" s="22"/>
      <c r="S10" s="22"/>
      <c r="T10" s="23"/>
      <c r="U10" s="21" t="s">
        <v>13</v>
      </c>
      <c r="V10" s="22"/>
      <c r="W10" s="22"/>
      <c r="X10" s="23"/>
    </row>
    <row r="11" spans="1:24" ht="45">
      <c r="A11" s="24"/>
      <c r="B11" s="25"/>
      <c r="C11" s="26" t="s">
        <v>14</v>
      </c>
      <c r="D11" s="26" t="s">
        <v>15</v>
      </c>
      <c r="E11" s="26" t="s">
        <v>16</v>
      </c>
      <c r="F11" s="26" t="s">
        <v>17</v>
      </c>
      <c r="G11" s="26" t="s">
        <v>18</v>
      </c>
      <c r="H11" s="24"/>
      <c r="I11" s="27" t="s">
        <v>19</v>
      </c>
      <c r="J11" s="27" t="s">
        <v>20</v>
      </c>
      <c r="K11" s="27" t="s">
        <v>21</v>
      </c>
      <c r="L11" s="27" t="s">
        <v>22</v>
      </c>
      <c r="M11" s="27" t="s">
        <v>23</v>
      </c>
      <c r="N11" s="28"/>
      <c r="O11" s="29"/>
      <c r="P11" s="25"/>
      <c r="Q11" s="30"/>
      <c r="R11" s="27" t="s">
        <v>24</v>
      </c>
      <c r="S11" s="27" t="s">
        <v>25</v>
      </c>
      <c r="T11" s="27" t="s">
        <v>26</v>
      </c>
      <c r="U11" s="31" t="s">
        <v>27</v>
      </c>
      <c r="V11" s="27" t="s">
        <v>24</v>
      </c>
      <c r="W11" s="27" t="s">
        <v>25</v>
      </c>
      <c r="X11" s="27" t="s">
        <v>26</v>
      </c>
    </row>
    <row r="12" spans="1:24" ht="30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  <c r="H12" s="33">
        <v>8</v>
      </c>
      <c r="I12" s="33" t="s">
        <v>28</v>
      </c>
      <c r="J12" s="33" t="s">
        <v>29</v>
      </c>
      <c r="K12" s="33" t="s">
        <v>30</v>
      </c>
      <c r="L12" s="33">
        <v>12</v>
      </c>
      <c r="M12" s="33">
        <v>13</v>
      </c>
      <c r="N12" s="34"/>
      <c r="O12" s="35">
        <v>1</v>
      </c>
      <c r="P12" s="36">
        <v>2</v>
      </c>
      <c r="Q12" s="36">
        <v>14</v>
      </c>
      <c r="R12" s="36" t="s">
        <v>31</v>
      </c>
      <c r="S12" s="36" t="s">
        <v>32</v>
      </c>
      <c r="T12" s="36" t="s">
        <v>33</v>
      </c>
      <c r="U12" s="36">
        <v>18</v>
      </c>
      <c r="V12" s="36" t="s">
        <v>34</v>
      </c>
      <c r="W12" s="36" t="s">
        <v>35</v>
      </c>
      <c r="X12" s="36" t="s">
        <v>36</v>
      </c>
    </row>
    <row r="13" spans="1:24" ht="18">
      <c r="A13" s="37"/>
      <c r="B13" s="38" t="s">
        <v>37</v>
      </c>
      <c r="C13" s="39">
        <f t="shared" ref="C13:H13" si="0">SUM(C14:C18)</f>
        <v>144</v>
      </c>
      <c r="D13" s="39">
        <f t="shared" si="0"/>
        <v>144</v>
      </c>
      <c r="E13" s="39">
        <f t="shared" si="0"/>
        <v>590</v>
      </c>
      <c r="F13" s="39">
        <f t="shared" si="0"/>
        <v>590</v>
      </c>
      <c r="G13" s="39">
        <f t="shared" si="0"/>
        <v>8</v>
      </c>
      <c r="H13" s="39">
        <f t="shared" si="0"/>
        <v>10701</v>
      </c>
      <c r="I13" s="40">
        <f>SUM(H13/D13)</f>
        <v>74.3125</v>
      </c>
      <c r="J13" s="40">
        <f t="shared" ref="J13:J18" si="1">H13/F13</f>
        <v>18.13728813559322</v>
      </c>
      <c r="K13" s="40">
        <f t="shared" ref="K13:K18" si="2">SUM(F13/D13)</f>
        <v>4.0972222222222223</v>
      </c>
      <c r="L13" s="41">
        <f t="shared" ref="L13:L18" si="3">I13*100/91</f>
        <v>81.662087912087912</v>
      </c>
      <c r="M13" s="41">
        <f>G13*100/475</f>
        <v>1.6842105263157894</v>
      </c>
      <c r="N13" s="42"/>
      <c r="O13" s="43"/>
      <c r="P13" s="38" t="s">
        <v>37</v>
      </c>
      <c r="Q13" s="44">
        <f>Q14+Q15+Q16+Q17+Q18</f>
        <v>1800577.73</v>
      </c>
      <c r="R13" s="45">
        <f t="shared" ref="R13:R18" si="4">SUM(Q13/C13)</f>
        <v>12504.012013888889</v>
      </c>
      <c r="S13" s="45">
        <f t="shared" ref="S13:S18" si="5">Q13/E13</f>
        <v>3051.8266610169489</v>
      </c>
      <c r="T13" s="45">
        <f t="shared" ref="T13:T18" si="6">Q13/H13</f>
        <v>168.26256704980844</v>
      </c>
      <c r="U13" s="45">
        <f>U14+U15+U16+U17+U18</f>
        <v>73836.989999999991</v>
      </c>
      <c r="V13" s="45">
        <f t="shared" ref="V13:V18" si="7">SUM(U13/C13)</f>
        <v>512.75687499999992</v>
      </c>
      <c r="W13" s="45">
        <f t="shared" ref="W13:W18" si="8">U13/E13</f>
        <v>125.14744067796609</v>
      </c>
      <c r="X13" s="45">
        <f t="shared" ref="X13:X18" si="9">U13/H13</f>
        <v>6.9000084104289314</v>
      </c>
    </row>
    <row r="14" spans="1:24" ht="18">
      <c r="A14" s="37"/>
      <c r="B14" s="38" t="s">
        <v>38</v>
      </c>
      <c r="C14" s="46">
        <v>47</v>
      </c>
      <c r="D14" s="46">
        <v>47</v>
      </c>
      <c r="E14" s="47">
        <v>131</v>
      </c>
      <c r="F14" s="47">
        <v>131</v>
      </c>
      <c r="G14" s="48">
        <v>3</v>
      </c>
      <c r="H14" s="48">
        <v>4158</v>
      </c>
      <c r="I14" s="40">
        <f>SUM(H14/D14)</f>
        <v>88.468085106382972</v>
      </c>
      <c r="J14" s="40">
        <f t="shared" si="1"/>
        <v>31.740458015267176</v>
      </c>
      <c r="K14" s="40">
        <f t="shared" si="2"/>
        <v>2.7872340425531914</v>
      </c>
      <c r="L14" s="41">
        <f t="shared" si="3"/>
        <v>97.217675941080188</v>
      </c>
      <c r="M14" s="41">
        <f>G14*100/85</f>
        <v>3.5294117647058822</v>
      </c>
      <c r="N14" s="42"/>
      <c r="O14" s="43"/>
      <c r="P14" s="38" t="s">
        <v>38</v>
      </c>
      <c r="Q14" s="44">
        <v>696339.51</v>
      </c>
      <c r="R14" s="45">
        <f t="shared" si="4"/>
        <v>14815.734255319148</v>
      </c>
      <c r="S14" s="45">
        <f t="shared" si="5"/>
        <v>5315.5687786259541</v>
      </c>
      <c r="T14" s="45">
        <f t="shared" si="6"/>
        <v>167.46981962481962</v>
      </c>
      <c r="U14" s="45">
        <f>2386.74+7039.84+6040.48</f>
        <v>15467.06</v>
      </c>
      <c r="V14" s="45">
        <f t="shared" si="7"/>
        <v>329.08638297872341</v>
      </c>
      <c r="W14" s="45">
        <f t="shared" si="8"/>
        <v>118.0691603053435</v>
      </c>
      <c r="X14" s="45">
        <f t="shared" si="9"/>
        <v>3.7198316498316495</v>
      </c>
    </row>
    <row r="15" spans="1:24" ht="18">
      <c r="A15" s="37"/>
      <c r="B15" s="38" t="s">
        <v>39</v>
      </c>
      <c r="C15" s="46">
        <v>6</v>
      </c>
      <c r="D15" s="46">
        <v>6</v>
      </c>
      <c r="E15" s="47">
        <v>53</v>
      </c>
      <c r="F15" s="47">
        <v>53</v>
      </c>
      <c r="G15" s="48">
        <v>0</v>
      </c>
      <c r="H15" s="48">
        <v>308</v>
      </c>
      <c r="I15" s="40">
        <f>H15/D15</f>
        <v>51.333333333333336</v>
      </c>
      <c r="J15" s="40">
        <f t="shared" si="1"/>
        <v>5.8113207547169807</v>
      </c>
      <c r="K15" s="40">
        <f t="shared" si="2"/>
        <v>8.8333333333333339</v>
      </c>
      <c r="L15" s="41">
        <f t="shared" si="3"/>
        <v>56.410256410256416</v>
      </c>
      <c r="M15" s="41">
        <f>G15*100/475</f>
        <v>0</v>
      </c>
      <c r="N15" s="42"/>
      <c r="O15" s="43"/>
      <c r="P15" s="38" t="s">
        <v>39</v>
      </c>
      <c r="Q15" s="44">
        <f>16637.41+17384.41+20497.3</f>
        <v>54519.119999999995</v>
      </c>
      <c r="R15" s="45">
        <f t="shared" si="4"/>
        <v>9086.5199999999986</v>
      </c>
      <c r="S15" s="45">
        <f t="shared" si="5"/>
        <v>1028.6626415094338</v>
      </c>
      <c r="T15" s="45">
        <f t="shared" si="6"/>
        <v>177.01012987012984</v>
      </c>
      <c r="U15" s="45">
        <f>3729.38+896.93+826.15</f>
        <v>5452.46</v>
      </c>
      <c r="V15" s="45">
        <f t="shared" si="7"/>
        <v>908.74333333333334</v>
      </c>
      <c r="W15" s="45">
        <f t="shared" si="8"/>
        <v>102.8766037735849</v>
      </c>
      <c r="X15" s="45">
        <f t="shared" si="9"/>
        <v>17.702792207792207</v>
      </c>
    </row>
    <row r="16" spans="1:24" ht="18">
      <c r="A16" s="37"/>
      <c r="B16" s="38" t="s">
        <v>40</v>
      </c>
      <c r="C16" s="46">
        <v>19</v>
      </c>
      <c r="D16" s="46">
        <v>19</v>
      </c>
      <c r="E16" s="47">
        <v>47</v>
      </c>
      <c r="F16" s="47">
        <v>47</v>
      </c>
      <c r="G16" s="48">
        <v>3</v>
      </c>
      <c r="H16" s="48">
        <v>1586</v>
      </c>
      <c r="I16" s="40">
        <f>H16/D16</f>
        <v>83.473684210526315</v>
      </c>
      <c r="J16" s="40">
        <f t="shared" si="1"/>
        <v>33.744680851063826</v>
      </c>
      <c r="K16" s="40">
        <f t="shared" si="2"/>
        <v>2.4736842105263159</v>
      </c>
      <c r="L16" s="41">
        <f t="shared" si="3"/>
        <v>91.729323308270679</v>
      </c>
      <c r="M16" s="41">
        <f>G16*100/31</f>
        <v>9.67741935483871</v>
      </c>
      <c r="N16" s="42"/>
      <c r="O16" s="43"/>
      <c r="P16" s="38" t="s">
        <v>40</v>
      </c>
      <c r="Q16" s="44">
        <f>92001.57+93220.7+82431.26</f>
        <v>267653.53000000003</v>
      </c>
      <c r="R16" s="45">
        <f t="shared" si="4"/>
        <v>14087.027894736844</v>
      </c>
      <c r="S16" s="45">
        <f t="shared" si="5"/>
        <v>5694.7559574468087</v>
      </c>
      <c r="T16" s="45">
        <f t="shared" si="6"/>
        <v>168.76010718789408</v>
      </c>
      <c r="U16" s="45">
        <f>8781.85+8007.76+8025.57</f>
        <v>24815.18</v>
      </c>
      <c r="V16" s="45">
        <f t="shared" si="7"/>
        <v>1306.0621052631579</v>
      </c>
      <c r="W16" s="45">
        <f t="shared" si="8"/>
        <v>527.98255319148939</v>
      </c>
      <c r="X16" s="45">
        <f t="shared" si="9"/>
        <v>15.646393442622951</v>
      </c>
    </row>
    <row r="17" spans="1:24" ht="18">
      <c r="A17" s="37"/>
      <c r="B17" s="38" t="s">
        <v>41</v>
      </c>
      <c r="C17" s="46">
        <v>36</v>
      </c>
      <c r="D17" s="46">
        <v>36</v>
      </c>
      <c r="E17" s="47">
        <v>57</v>
      </c>
      <c r="F17" s="47">
        <v>57</v>
      </c>
      <c r="G17" s="48">
        <v>0</v>
      </c>
      <c r="H17" s="48">
        <v>1827</v>
      </c>
      <c r="I17" s="40">
        <f>H17/D17</f>
        <v>50.75</v>
      </c>
      <c r="J17" s="40">
        <f t="shared" si="1"/>
        <v>32.05263157894737</v>
      </c>
      <c r="K17" s="40">
        <f t="shared" si="2"/>
        <v>1.5833333333333333</v>
      </c>
      <c r="L17" s="41">
        <f t="shared" si="3"/>
        <v>55.769230769230766</v>
      </c>
      <c r="M17" s="41">
        <f>G17*100/475</f>
        <v>0</v>
      </c>
      <c r="N17" s="42"/>
      <c r="O17" s="43"/>
      <c r="P17" s="38" t="s">
        <v>41</v>
      </c>
      <c r="Q17" s="44">
        <f>102142.48+105820.71+105358.26</f>
        <v>313321.45</v>
      </c>
      <c r="R17" s="45">
        <f t="shared" si="4"/>
        <v>8703.373611111112</v>
      </c>
      <c r="S17" s="45">
        <f t="shared" si="5"/>
        <v>5496.8675438596492</v>
      </c>
      <c r="T17" s="45">
        <f t="shared" si="6"/>
        <v>171.49504652435687</v>
      </c>
      <c r="U17" s="45">
        <f>2206.09+1303.23+1291.15</f>
        <v>4800.47</v>
      </c>
      <c r="V17" s="45">
        <f t="shared" si="7"/>
        <v>133.3463888888889</v>
      </c>
      <c r="W17" s="45">
        <f t="shared" si="8"/>
        <v>84.21877192982457</v>
      </c>
      <c r="X17" s="45">
        <f t="shared" si="9"/>
        <v>2.6275150519978108</v>
      </c>
    </row>
    <row r="18" spans="1:24" ht="18">
      <c r="A18" s="37"/>
      <c r="B18" s="38" t="s">
        <v>42</v>
      </c>
      <c r="C18" s="46">
        <v>36</v>
      </c>
      <c r="D18" s="46">
        <v>36</v>
      </c>
      <c r="E18" s="47">
        <v>302</v>
      </c>
      <c r="F18" s="47">
        <v>302</v>
      </c>
      <c r="G18" s="48">
        <v>2</v>
      </c>
      <c r="H18" s="48">
        <v>2822</v>
      </c>
      <c r="I18" s="40">
        <f>H18/D18</f>
        <v>78.388888888888886</v>
      </c>
      <c r="J18" s="40">
        <f t="shared" si="1"/>
        <v>9.3443708609271532</v>
      </c>
      <c r="K18" s="40">
        <f t="shared" si="2"/>
        <v>8.3888888888888893</v>
      </c>
      <c r="L18" s="41">
        <f t="shared" si="3"/>
        <v>86.141636141636141</v>
      </c>
      <c r="M18" s="41">
        <f>G18*100/274</f>
        <v>0.72992700729927007</v>
      </c>
      <c r="N18" s="42"/>
      <c r="O18" s="43"/>
      <c r="P18" s="38" t="s">
        <v>42</v>
      </c>
      <c r="Q18" s="44">
        <f>178814.55+137553.17+152376.4</f>
        <v>468744.12</v>
      </c>
      <c r="R18" s="45">
        <f t="shared" si="4"/>
        <v>13020.67</v>
      </c>
      <c r="S18" s="45">
        <f t="shared" si="5"/>
        <v>1552.1328476821193</v>
      </c>
      <c r="T18" s="45">
        <f t="shared" si="6"/>
        <v>166.10351523742025</v>
      </c>
      <c r="U18" s="45">
        <f>9947.38+6786.13+6568.31</f>
        <v>23301.82</v>
      </c>
      <c r="V18" s="45">
        <f t="shared" si="7"/>
        <v>647.27277777777772</v>
      </c>
      <c r="W18" s="45">
        <f t="shared" si="8"/>
        <v>77.158344370860931</v>
      </c>
      <c r="X18" s="45">
        <f t="shared" si="9"/>
        <v>8.2572005669737774</v>
      </c>
    </row>
    <row r="19" spans="1:24" ht="15.75">
      <c r="A19" s="7"/>
      <c r="B19" s="4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/>
    </row>
    <row r="21" spans="1:24">
      <c r="O21" s="50" t="s">
        <v>43</v>
      </c>
      <c r="P21" s="50"/>
      <c r="R21" s="50" t="s">
        <v>44</v>
      </c>
      <c r="S21" s="50"/>
      <c r="T21" s="50"/>
      <c r="U21" s="51"/>
      <c r="V21" s="52" t="s">
        <v>45</v>
      </c>
      <c r="W21" s="52"/>
      <c r="X21" s="52"/>
    </row>
    <row r="22" spans="1:24" ht="18">
      <c r="B22" s="53"/>
      <c r="C22" s="54"/>
      <c r="D22" s="54"/>
      <c r="O22" s="51" t="s">
        <v>46</v>
      </c>
      <c r="P22" s="51"/>
      <c r="R22" s="50" t="s">
        <v>47</v>
      </c>
      <c r="S22" s="50"/>
      <c r="T22" s="50"/>
      <c r="U22" s="51"/>
      <c r="V22" s="50" t="s">
        <v>48</v>
      </c>
      <c r="W22" s="50"/>
      <c r="X22" s="50"/>
    </row>
    <row r="23" spans="1:24">
      <c r="O23" s="51"/>
      <c r="P23" s="51"/>
      <c r="R23" s="51"/>
      <c r="S23" s="51"/>
      <c r="T23" s="51"/>
      <c r="U23" s="51"/>
      <c r="V23" s="50" t="s">
        <v>49</v>
      </c>
      <c r="W23" s="50"/>
      <c r="X23" s="50"/>
    </row>
  </sheetData>
  <mergeCells count="14">
    <mergeCell ref="V23:X23"/>
    <mergeCell ref="Q10:T10"/>
    <mergeCell ref="U10:X10"/>
    <mergeCell ref="O21:P21"/>
    <mergeCell ref="R21:T21"/>
    <mergeCell ref="V21:X21"/>
    <mergeCell ref="R22:T22"/>
    <mergeCell ref="V22:X22"/>
    <mergeCell ref="A10:A11"/>
    <mergeCell ref="B10:B11"/>
    <mergeCell ref="H10:H11"/>
    <mergeCell ref="I10:M10"/>
    <mergeCell ref="O10:O11"/>
    <mergeCell ref="P10:P11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Dragos</dc:creator>
  <cp:lastModifiedBy>Dragos</cp:lastModifiedBy>
  <dcterms:created xsi:type="dcterms:W3CDTF">2015-08-03T08:42:23Z</dcterms:created>
  <dcterms:modified xsi:type="dcterms:W3CDTF">2015-08-03T08:42:37Z</dcterms:modified>
</cp:coreProperties>
</file>